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fs1.naic.org\mydesktop$\Users\Relkins\Downloads\"/>
    </mc:Choice>
  </mc:AlternateContent>
  <xr:revisionPtr revIDLastSave="0" documentId="8_{89C7137B-A3C0-4819-AE93-3A2D29384A1D}" xr6:coauthVersionLast="43" xr6:coauthVersionMax="43" xr10:uidLastSave="{00000000-0000-0000-0000-000000000000}"/>
  <bookViews>
    <workbookView xWindow="5400" yWindow="1635" windowWidth="21600" windowHeight="11385" tabRatio="793" activeTab="1" xr2:uid="{00000000-000D-0000-FFFF-FFFF00000000}"/>
  </bookViews>
  <sheets>
    <sheet name="Table of Contents" sheetId="18" r:id="rId1"/>
    <sheet name="Current Spreads" sheetId="2" r:id="rId2"/>
    <sheet name="Long-Term Spreads" sheetId="1" r:id="rId3"/>
    <sheet name="Swap Spreads" sheetId="4" r:id="rId4"/>
    <sheet name="Treasury Yields" sheetId="5" r:id="rId5"/>
    <sheet name="Treasury Yields by Qtr" sheetId="11" r:id="rId6"/>
    <sheet name="Current Spreads by Qtr" sheetId="13" r:id="rId7"/>
    <sheet name="Change in Cur Spreads by Qtr" sheetId="19" r:id="rId8"/>
    <sheet name="Long Term Spreads by Qtr" sheetId="14" r:id="rId9"/>
    <sheet name="Change in LT Spreads by Qtr" sheetId="20" r:id="rId10"/>
    <sheet name="Swaps by Qtr" sheetId="22" r:id="rId11"/>
    <sheet name="Current Yields by Qtr" sheetId="7" r:id="rId12"/>
    <sheet name="Long Term Yields by Qtr" sheetId="8" r:id="rId13"/>
    <sheet name="Graphs Treasury Yields" sheetId="17" r:id="rId14"/>
    <sheet name="Graphs Current Yields" sheetId="15" r:id="rId15"/>
    <sheet name="Graphs Long Term Yields" sheetId="16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286" i="8" l="1"/>
  <c r="CD286" i="8"/>
  <c r="CC287" i="8"/>
  <c r="CC288" i="8" s="1"/>
  <c r="CC289" i="8" s="1"/>
  <c r="CC290" i="8" s="1"/>
  <c r="CC291" i="8" s="1"/>
  <c r="CC292" i="8" s="1"/>
  <c r="CC293" i="8" s="1"/>
  <c r="CC294" i="8" s="1"/>
  <c r="CC295" i="8" s="1"/>
  <c r="CC296" i="8" s="1"/>
  <c r="CC297" i="8" s="1"/>
  <c r="CC298" i="8" s="1"/>
  <c r="CC299" i="8" s="1"/>
  <c r="CC300" i="8" s="1"/>
  <c r="CC301" i="8" s="1"/>
  <c r="CC302" i="8" s="1"/>
  <c r="CC303" i="8" s="1"/>
  <c r="CC304" i="8" s="1"/>
  <c r="CC305" i="8" s="1"/>
  <c r="CC306" i="8" s="1"/>
  <c r="CC307" i="8" s="1"/>
  <c r="CC308" i="8" s="1"/>
  <c r="CC309" i="8" s="1"/>
  <c r="CC310" i="8" s="1"/>
  <c r="CC311" i="8" s="1"/>
  <c r="CC312" i="8" s="1"/>
  <c r="CC313" i="8" s="1"/>
  <c r="CC314" i="8" s="1"/>
  <c r="CC315" i="8" s="1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CK286" i="8" s="1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CJ286" i="8" s="1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CI286" i="8" s="1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CG286" i="8" s="1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CF286" i="8" s="1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CE286" i="8" s="1"/>
  <c r="J40" i="8"/>
  <c r="J75" i="8" s="1"/>
  <c r="J110" i="8" s="1"/>
  <c r="J145" i="8" s="1"/>
  <c r="J180" i="8" s="1"/>
  <c r="J215" i="8" s="1"/>
  <c r="J250" i="8" s="1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CK285" i="7"/>
  <c r="CG285" i="7"/>
  <c r="CC287" i="7"/>
  <c r="CC288" i="7" s="1"/>
  <c r="CC289" i="7" s="1"/>
  <c r="CC290" i="7" s="1"/>
  <c r="CC291" i="7" s="1"/>
  <c r="CC292" i="7" s="1"/>
  <c r="CC293" i="7" s="1"/>
  <c r="CC294" i="7" s="1"/>
  <c r="CC295" i="7" s="1"/>
  <c r="CC296" i="7" s="1"/>
  <c r="CC297" i="7" s="1"/>
  <c r="CC298" i="7" s="1"/>
  <c r="CC299" i="7" s="1"/>
  <c r="CC300" i="7" s="1"/>
  <c r="CC301" i="7" s="1"/>
  <c r="CC302" i="7" s="1"/>
  <c r="CC303" i="7" s="1"/>
  <c r="CC304" i="7" s="1"/>
  <c r="CC305" i="7" s="1"/>
  <c r="CC306" i="7" s="1"/>
  <c r="CC307" i="7" s="1"/>
  <c r="CC308" i="7" s="1"/>
  <c r="CC309" i="7" s="1"/>
  <c r="CC310" i="7" s="1"/>
  <c r="CC311" i="7" s="1"/>
  <c r="CC312" i="7" s="1"/>
  <c r="CC313" i="7" s="1"/>
  <c r="CC314" i="7" s="1"/>
  <c r="CC286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CJ285" i="7" s="1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CI285" i="7" s="1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CH285" i="7" s="1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CF285" i="7" s="1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CE285" i="7" s="1"/>
  <c r="J39" i="7"/>
  <c r="J74" i="7" s="1"/>
  <c r="J109" i="7" s="1"/>
  <c r="J144" i="7" s="1"/>
  <c r="J179" i="7" s="1"/>
  <c r="J214" i="7" s="1"/>
  <c r="J249" i="7" s="1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CD285" i="7" s="1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74" i="20" s="1"/>
  <c r="I109" i="20" s="1"/>
  <c r="I144" i="20" s="1"/>
  <c r="I179" i="20" s="1"/>
  <c r="I214" i="20" s="1"/>
  <c r="I249" i="20" s="1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74" i="19" s="1"/>
  <c r="I109" i="19" s="1"/>
  <c r="I144" i="19" s="1"/>
  <c r="I179" i="19" s="1"/>
  <c r="I214" i="19" s="1"/>
  <c r="I249" i="19" s="1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4" i="11"/>
  <c r="W72" i="2" l="1"/>
  <c r="V72" i="2"/>
  <c r="U72" i="2"/>
  <c r="T72" i="2"/>
  <c r="S72" i="2"/>
  <c r="R72" i="2"/>
  <c r="Q72" i="2"/>
  <c r="P72" i="2"/>
  <c r="O72" i="2"/>
  <c r="N72" i="2"/>
  <c r="BX286" i="8" l="1"/>
  <c r="BT286" i="8"/>
  <c r="BS287" i="8"/>
  <c r="BS288" i="8" s="1"/>
  <c r="BS289" i="8" s="1"/>
  <c r="BS290" i="8" s="1"/>
  <c r="BS291" i="8" s="1"/>
  <c r="BS292" i="8" s="1"/>
  <c r="BS293" i="8" s="1"/>
  <c r="BS294" i="8" s="1"/>
  <c r="BS295" i="8" s="1"/>
  <c r="BS296" i="8" s="1"/>
  <c r="BS297" i="8" s="1"/>
  <c r="BS298" i="8" s="1"/>
  <c r="BS299" i="8" s="1"/>
  <c r="BS300" i="8" s="1"/>
  <c r="BS301" i="8" s="1"/>
  <c r="BS302" i="8" s="1"/>
  <c r="BS303" i="8" s="1"/>
  <c r="BS304" i="8" s="1"/>
  <c r="BS305" i="8" s="1"/>
  <c r="BS306" i="8" s="1"/>
  <c r="BS307" i="8" s="1"/>
  <c r="BS308" i="8" s="1"/>
  <c r="BS309" i="8" s="1"/>
  <c r="BS310" i="8" s="1"/>
  <c r="BS311" i="8" s="1"/>
  <c r="BS312" i="8" s="1"/>
  <c r="BS313" i="8" s="1"/>
  <c r="BS314" i="8" s="1"/>
  <c r="BS315" i="8" s="1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CA286" i="8" s="1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BZ286" i="8" s="1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BY286" i="8" s="1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BW286" i="8" s="1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BV286" i="8" s="1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BU286" i="8" s="1"/>
  <c r="I40" i="8"/>
  <c r="I75" i="8" s="1"/>
  <c r="I110" i="8" s="1"/>
  <c r="I145" i="8" s="1"/>
  <c r="I180" i="8" s="1"/>
  <c r="I215" i="8" s="1"/>
  <c r="I250" i="8" s="1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BS286" i="7"/>
  <c r="BS287" i="7" s="1"/>
  <c r="BS288" i="7" s="1"/>
  <c r="BS289" i="7" s="1"/>
  <c r="BS290" i="7" s="1"/>
  <c r="BS291" i="7" s="1"/>
  <c r="BS292" i="7" s="1"/>
  <c r="BS293" i="7" s="1"/>
  <c r="BS294" i="7" s="1"/>
  <c r="BS295" i="7" s="1"/>
  <c r="BS296" i="7" s="1"/>
  <c r="BS297" i="7" s="1"/>
  <c r="BS298" i="7" s="1"/>
  <c r="BS299" i="7" s="1"/>
  <c r="BS300" i="7" s="1"/>
  <c r="BS301" i="7" s="1"/>
  <c r="BS302" i="7" s="1"/>
  <c r="BS303" i="7" s="1"/>
  <c r="BS304" i="7" s="1"/>
  <c r="BS305" i="7" s="1"/>
  <c r="BS306" i="7" s="1"/>
  <c r="BS307" i="7" s="1"/>
  <c r="BS308" i="7" s="1"/>
  <c r="BS309" i="7" s="1"/>
  <c r="BS310" i="7" s="1"/>
  <c r="BS311" i="7" s="1"/>
  <c r="BS312" i="7" s="1"/>
  <c r="BS313" i="7" s="1"/>
  <c r="BS314" i="7" s="1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CA285" i="7" s="1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BZ285" i="7" s="1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BY285" i="7" s="1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BX285" i="7" s="1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BW285" i="7" s="1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BV285" i="7" s="1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BU285" i="7" s="1"/>
  <c r="I39" i="7"/>
  <c r="I74" i="7" s="1"/>
  <c r="I109" i="7" s="1"/>
  <c r="I144" i="7" s="1"/>
  <c r="I179" i="7" s="1"/>
  <c r="I214" i="7" s="1"/>
  <c r="I249" i="7" s="1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BT285" i="7" s="1"/>
  <c r="M35" i="11"/>
  <c r="K35" i="11"/>
  <c r="M34" i="11"/>
  <c r="K34" i="11"/>
  <c r="M33" i="11"/>
  <c r="K33" i="11"/>
  <c r="M32" i="11"/>
  <c r="K32" i="11"/>
  <c r="M31" i="11"/>
  <c r="K31" i="11"/>
  <c r="M30" i="11"/>
  <c r="K30" i="11"/>
  <c r="M29" i="11"/>
  <c r="K29" i="11"/>
  <c r="M28" i="11"/>
  <c r="K28" i="11"/>
  <c r="M27" i="11"/>
  <c r="K27" i="11"/>
  <c r="M26" i="11"/>
  <c r="K26" i="11"/>
  <c r="M25" i="11"/>
  <c r="K25" i="11"/>
  <c r="M24" i="11"/>
  <c r="K24" i="11"/>
  <c r="M23" i="11"/>
  <c r="K23" i="11"/>
  <c r="M22" i="11"/>
  <c r="K22" i="11"/>
  <c r="M21" i="11"/>
  <c r="K21" i="11"/>
  <c r="M20" i="11"/>
  <c r="K20" i="11"/>
  <c r="M19" i="11"/>
  <c r="K19" i="11"/>
  <c r="M18" i="11"/>
  <c r="K18" i="11"/>
  <c r="M17" i="11"/>
  <c r="K17" i="11"/>
  <c r="M16" i="11"/>
  <c r="K16" i="11"/>
  <c r="M15" i="11"/>
  <c r="K15" i="11"/>
  <c r="M14" i="11"/>
  <c r="K14" i="11"/>
  <c r="M13" i="11"/>
  <c r="K13" i="11"/>
  <c r="M12" i="11"/>
  <c r="K12" i="11"/>
  <c r="M11" i="11"/>
  <c r="K11" i="11"/>
  <c r="M10" i="11"/>
  <c r="K10" i="11"/>
  <c r="M9" i="11"/>
  <c r="K9" i="11"/>
  <c r="M8" i="11"/>
  <c r="K8" i="11"/>
  <c r="M7" i="11"/>
  <c r="K7" i="11"/>
  <c r="M6" i="11"/>
  <c r="K6" i="11"/>
  <c r="M5" i="11"/>
  <c r="K5" i="11"/>
  <c r="M4" i="11"/>
  <c r="K4" i="11"/>
  <c r="M71" i="22"/>
  <c r="K71" i="22"/>
  <c r="M70" i="22"/>
  <c r="K70" i="22"/>
  <c r="M69" i="22"/>
  <c r="K69" i="22"/>
  <c r="M68" i="22"/>
  <c r="K68" i="22"/>
  <c r="M67" i="22"/>
  <c r="K67" i="22"/>
  <c r="M66" i="22"/>
  <c r="K66" i="22"/>
  <c r="M65" i="22"/>
  <c r="K65" i="22"/>
  <c r="M64" i="22"/>
  <c r="K64" i="22"/>
  <c r="M63" i="22"/>
  <c r="K63" i="22"/>
  <c r="M62" i="22"/>
  <c r="K62" i="22"/>
  <c r="M61" i="22"/>
  <c r="K61" i="22"/>
  <c r="M60" i="22"/>
  <c r="K60" i="22"/>
  <c r="M59" i="22"/>
  <c r="K59" i="22"/>
  <c r="M58" i="22"/>
  <c r="K58" i="22"/>
  <c r="M57" i="22"/>
  <c r="K57" i="22"/>
  <c r="M56" i="22"/>
  <c r="K56" i="22"/>
  <c r="M55" i="22"/>
  <c r="K55" i="22"/>
  <c r="M54" i="22"/>
  <c r="K54" i="22"/>
  <c r="M53" i="22"/>
  <c r="K53" i="22"/>
  <c r="M52" i="22"/>
  <c r="K52" i="22"/>
  <c r="M51" i="22"/>
  <c r="K51" i="22"/>
  <c r="M50" i="22"/>
  <c r="K50" i="22"/>
  <c r="M49" i="22"/>
  <c r="K49" i="22"/>
  <c r="M48" i="22"/>
  <c r="K48" i="22"/>
  <c r="M47" i="22"/>
  <c r="K47" i="22"/>
  <c r="M46" i="22"/>
  <c r="K46" i="22"/>
  <c r="M45" i="22"/>
  <c r="K45" i="22"/>
  <c r="M44" i="22"/>
  <c r="K44" i="22"/>
  <c r="M43" i="22"/>
  <c r="K43" i="22"/>
  <c r="M42" i="22"/>
  <c r="K42" i="22"/>
  <c r="M41" i="22"/>
  <c r="K41" i="22"/>
  <c r="M40" i="22"/>
  <c r="K40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M4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H279" i="20"/>
  <c r="H278" i="20"/>
  <c r="H277" i="20"/>
  <c r="H276" i="20"/>
  <c r="H275" i="20"/>
  <c r="H274" i="20"/>
  <c r="H273" i="20"/>
  <c r="H272" i="20"/>
  <c r="H271" i="20"/>
  <c r="H270" i="20"/>
  <c r="H269" i="20"/>
  <c r="H268" i="20"/>
  <c r="H267" i="20"/>
  <c r="H266" i="20"/>
  <c r="H265" i="20"/>
  <c r="H264" i="20"/>
  <c r="H263" i="20"/>
  <c r="H262" i="20"/>
  <c r="H261" i="20"/>
  <c r="H260" i="20"/>
  <c r="H259" i="20"/>
  <c r="H258" i="20"/>
  <c r="H257" i="20"/>
  <c r="H256" i="20"/>
  <c r="H255" i="20"/>
  <c r="H254" i="20"/>
  <c r="H253" i="20"/>
  <c r="H252" i="20"/>
  <c r="H251" i="20"/>
  <c r="H250" i="20"/>
  <c r="H244" i="20"/>
  <c r="H243" i="20"/>
  <c r="H242" i="20"/>
  <c r="H241" i="20"/>
  <c r="H240" i="20"/>
  <c r="H239" i="20"/>
  <c r="H238" i="20"/>
  <c r="H237" i="20"/>
  <c r="H236" i="20"/>
  <c r="H235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09" i="20"/>
  <c r="H208" i="20"/>
  <c r="H207" i="20"/>
  <c r="H206" i="20"/>
  <c r="H205" i="20"/>
  <c r="H204" i="20"/>
  <c r="H203" i="20"/>
  <c r="H202" i="20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H147" i="20"/>
  <c r="H146" i="20"/>
  <c r="H145" i="20"/>
  <c r="H139" i="20"/>
  <c r="H138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74" i="20" s="1"/>
  <c r="H109" i="20" s="1"/>
  <c r="H144" i="20" s="1"/>
  <c r="H179" i="20" s="1"/>
  <c r="H214" i="20" s="1"/>
  <c r="H249" i="20" s="1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74" i="19" s="1"/>
  <c r="H109" i="19" s="1"/>
  <c r="H144" i="19" s="1"/>
  <c r="H179" i="19" s="1"/>
  <c r="H214" i="19" s="1"/>
  <c r="H249" i="19" s="1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F74" i="19" l="1"/>
  <c r="F109" i="19" s="1"/>
  <c r="F144" i="19" s="1"/>
  <c r="F179" i="19" s="1"/>
  <c r="F214" i="19" s="1"/>
  <c r="F249" i="19" s="1"/>
  <c r="B74" i="19"/>
  <c r="B109" i="19" s="1"/>
  <c r="B144" i="19" s="1"/>
  <c r="B179" i="19" s="1"/>
  <c r="B214" i="19" s="1"/>
  <c r="B249" i="19" s="1"/>
  <c r="G39" i="19"/>
  <c r="G74" i="19" s="1"/>
  <c r="G109" i="19" s="1"/>
  <c r="G144" i="19" s="1"/>
  <c r="G179" i="19" s="1"/>
  <c r="G214" i="19" s="1"/>
  <c r="G249" i="19" s="1"/>
  <c r="F39" i="19"/>
  <c r="E39" i="19"/>
  <c r="E74" i="19" s="1"/>
  <c r="E109" i="19" s="1"/>
  <c r="E144" i="19" s="1"/>
  <c r="E179" i="19" s="1"/>
  <c r="E214" i="19" s="1"/>
  <c r="E249" i="19" s="1"/>
  <c r="D39" i="19"/>
  <c r="D74" i="19" s="1"/>
  <c r="D109" i="19" s="1"/>
  <c r="D144" i="19" s="1"/>
  <c r="D179" i="19" s="1"/>
  <c r="D214" i="19" s="1"/>
  <c r="D249" i="19" s="1"/>
  <c r="C39" i="19"/>
  <c r="C74" i="19" s="1"/>
  <c r="C109" i="19" s="1"/>
  <c r="C144" i="19" s="1"/>
  <c r="C179" i="19" s="1"/>
  <c r="C214" i="19" s="1"/>
  <c r="C249" i="19" s="1"/>
  <c r="B39" i="19"/>
  <c r="G279" i="20"/>
  <c r="F279" i="20"/>
  <c r="E279" i="20"/>
  <c r="D279" i="20"/>
  <c r="C279" i="20"/>
  <c r="B279" i="20"/>
  <c r="G278" i="20"/>
  <c r="F278" i="20"/>
  <c r="E278" i="20"/>
  <c r="D278" i="20"/>
  <c r="C278" i="20"/>
  <c r="B278" i="20"/>
  <c r="G277" i="20"/>
  <c r="F277" i="20"/>
  <c r="E277" i="20"/>
  <c r="D277" i="20"/>
  <c r="C277" i="20"/>
  <c r="B277" i="20"/>
  <c r="G276" i="20"/>
  <c r="F276" i="20"/>
  <c r="E276" i="20"/>
  <c r="D276" i="20"/>
  <c r="C276" i="20"/>
  <c r="B276" i="20"/>
  <c r="G275" i="20"/>
  <c r="F275" i="20"/>
  <c r="E275" i="20"/>
  <c r="D275" i="20"/>
  <c r="C275" i="20"/>
  <c r="B275" i="20"/>
  <c r="G274" i="20"/>
  <c r="F274" i="20"/>
  <c r="E274" i="20"/>
  <c r="D274" i="20"/>
  <c r="C274" i="20"/>
  <c r="B274" i="20"/>
  <c r="G273" i="20"/>
  <c r="F273" i="20"/>
  <c r="E273" i="20"/>
  <c r="D273" i="20"/>
  <c r="C273" i="20"/>
  <c r="B273" i="20"/>
  <c r="G272" i="20"/>
  <c r="F272" i="20"/>
  <c r="E272" i="20"/>
  <c r="D272" i="20"/>
  <c r="C272" i="20"/>
  <c r="B272" i="20"/>
  <c r="G271" i="20"/>
  <c r="F271" i="20"/>
  <c r="E271" i="20"/>
  <c r="D271" i="20"/>
  <c r="C271" i="20"/>
  <c r="B271" i="20"/>
  <c r="G270" i="20"/>
  <c r="F270" i="20"/>
  <c r="E270" i="20"/>
  <c r="D270" i="20"/>
  <c r="C270" i="20"/>
  <c r="B270" i="20"/>
  <c r="G269" i="20"/>
  <c r="F269" i="20"/>
  <c r="E269" i="20"/>
  <c r="D269" i="20"/>
  <c r="C269" i="20"/>
  <c r="B269" i="20"/>
  <c r="G268" i="20"/>
  <c r="F268" i="20"/>
  <c r="E268" i="20"/>
  <c r="D268" i="20"/>
  <c r="C268" i="20"/>
  <c r="B268" i="20"/>
  <c r="G267" i="20"/>
  <c r="F267" i="20"/>
  <c r="E267" i="20"/>
  <c r="D267" i="20"/>
  <c r="C267" i="20"/>
  <c r="B267" i="20"/>
  <c r="G266" i="20"/>
  <c r="F266" i="20"/>
  <c r="E266" i="20"/>
  <c r="D266" i="20"/>
  <c r="C266" i="20"/>
  <c r="B266" i="20"/>
  <c r="G265" i="20"/>
  <c r="F265" i="20"/>
  <c r="E265" i="20"/>
  <c r="D265" i="20"/>
  <c r="C265" i="20"/>
  <c r="B265" i="20"/>
  <c r="G264" i="20"/>
  <c r="F264" i="20"/>
  <c r="E264" i="20"/>
  <c r="D264" i="20"/>
  <c r="C264" i="20"/>
  <c r="B264" i="20"/>
  <c r="G263" i="20"/>
  <c r="F263" i="20"/>
  <c r="E263" i="20"/>
  <c r="D263" i="20"/>
  <c r="C263" i="20"/>
  <c r="B263" i="20"/>
  <c r="G262" i="20"/>
  <c r="F262" i="20"/>
  <c r="E262" i="20"/>
  <c r="D262" i="20"/>
  <c r="C262" i="20"/>
  <c r="B262" i="20"/>
  <c r="G261" i="20"/>
  <c r="F261" i="20"/>
  <c r="E261" i="20"/>
  <c r="D261" i="20"/>
  <c r="C261" i="20"/>
  <c r="B261" i="20"/>
  <c r="G260" i="20"/>
  <c r="F260" i="20"/>
  <c r="E260" i="20"/>
  <c r="D260" i="20"/>
  <c r="C260" i="20"/>
  <c r="B260" i="20"/>
  <c r="G259" i="20"/>
  <c r="F259" i="20"/>
  <c r="E259" i="20"/>
  <c r="D259" i="20"/>
  <c r="C259" i="20"/>
  <c r="B259" i="20"/>
  <c r="G258" i="20"/>
  <c r="F258" i="20"/>
  <c r="E258" i="20"/>
  <c r="D258" i="20"/>
  <c r="C258" i="20"/>
  <c r="B258" i="20"/>
  <c r="G257" i="20"/>
  <c r="F257" i="20"/>
  <c r="E257" i="20"/>
  <c r="D257" i="20"/>
  <c r="C257" i="20"/>
  <c r="B257" i="20"/>
  <c r="G256" i="20"/>
  <c r="F256" i="20"/>
  <c r="E256" i="20"/>
  <c r="D256" i="20"/>
  <c r="C256" i="20"/>
  <c r="B256" i="20"/>
  <c r="G255" i="20"/>
  <c r="F255" i="20"/>
  <c r="E255" i="20"/>
  <c r="D255" i="20"/>
  <c r="C255" i="20"/>
  <c r="B255" i="20"/>
  <c r="G254" i="20"/>
  <c r="F254" i="20"/>
  <c r="E254" i="20"/>
  <c r="D254" i="20"/>
  <c r="C254" i="20"/>
  <c r="B254" i="20"/>
  <c r="G253" i="20"/>
  <c r="F253" i="20"/>
  <c r="E253" i="20"/>
  <c r="D253" i="20"/>
  <c r="C253" i="20"/>
  <c r="B253" i="20"/>
  <c r="G252" i="20"/>
  <c r="F252" i="20"/>
  <c r="E252" i="20"/>
  <c r="D252" i="20"/>
  <c r="C252" i="20"/>
  <c r="B252" i="20"/>
  <c r="G251" i="20"/>
  <c r="F251" i="20"/>
  <c r="E251" i="20"/>
  <c r="D251" i="20"/>
  <c r="C251" i="20"/>
  <c r="B251" i="20"/>
  <c r="G250" i="20"/>
  <c r="F250" i="20"/>
  <c r="E250" i="20"/>
  <c r="D250" i="20"/>
  <c r="C250" i="20"/>
  <c r="B250" i="20"/>
  <c r="G244" i="20"/>
  <c r="F244" i="20"/>
  <c r="E244" i="20"/>
  <c r="D244" i="20"/>
  <c r="C244" i="20"/>
  <c r="B244" i="20"/>
  <c r="G243" i="20"/>
  <c r="F243" i="20"/>
  <c r="E243" i="20"/>
  <c r="D243" i="20"/>
  <c r="C243" i="20"/>
  <c r="B243" i="20"/>
  <c r="G242" i="20"/>
  <c r="F242" i="20"/>
  <c r="E242" i="20"/>
  <c r="D242" i="20"/>
  <c r="C242" i="20"/>
  <c r="B242" i="20"/>
  <c r="G241" i="20"/>
  <c r="F241" i="20"/>
  <c r="E241" i="20"/>
  <c r="D241" i="20"/>
  <c r="C241" i="20"/>
  <c r="B241" i="20"/>
  <c r="G240" i="20"/>
  <c r="F240" i="20"/>
  <c r="E240" i="20"/>
  <c r="D240" i="20"/>
  <c r="C240" i="20"/>
  <c r="B240" i="20"/>
  <c r="G239" i="20"/>
  <c r="F239" i="20"/>
  <c r="E239" i="20"/>
  <c r="D239" i="20"/>
  <c r="C239" i="20"/>
  <c r="B239" i="20"/>
  <c r="G238" i="20"/>
  <c r="F238" i="20"/>
  <c r="E238" i="20"/>
  <c r="D238" i="20"/>
  <c r="C238" i="20"/>
  <c r="B238" i="20"/>
  <c r="G237" i="20"/>
  <c r="F237" i="20"/>
  <c r="E237" i="20"/>
  <c r="D237" i="20"/>
  <c r="C237" i="20"/>
  <c r="B237" i="20"/>
  <c r="G236" i="20"/>
  <c r="F236" i="20"/>
  <c r="E236" i="20"/>
  <c r="D236" i="20"/>
  <c r="C236" i="20"/>
  <c r="B236" i="20"/>
  <c r="G235" i="20"/>
  <c r="F235" i="20"/>
  <c r="E235" i="20"/>
  <c r="D235" i="20"/>
  <c r="C235" i="20"/>
  <c r="B235" i="20"/>
  <c r="G234" i="20"/>
  <c r="F234" i="20"/>
  <c r="E234" i="20"/>
  <c r="D234" i="20"/>
  <c r="C234" i="20"/>
  <c r="B234" i="20"/>
  <c r="G233" i="20"/>
  <c r="F233" i="20"/>
  <c r="E233" i="20"/>
  <c r="D233" i="20"/>
  <c r="C233" i="20"/>
  <c r="B233" i="20"/>
  <c r="G232" i="20"/>
  <c r="F232" i="20"/>
  <c r="E232" i="20"/>
  <c r="D232" i="20"/>
  <c r="C232" i="20"/>
  <c r="B232" i="20"/>
  <c r="G231" i="20"/>
  <c r="F231" i="20"/>
  <c r="E231" i="20"/>
  <c r="D231" i="20"/>
  <c r="C231" i="20"/>
  <c r="B231" i="20"/>
  <c r="G230" i="20"/>
  <c r="F230" i="20"/>
  <c r="E230" i="20"/>
  <c r="D230" i="20"/>
  <c r="C230" i="20"/>
  <c r="B230" i="20"/>
  <c r="G229" i="20"/>
  <c r="F229" i="20"/>
  <c r="E229" i="20"/>
  <c r="D229" i="20"/>
  <c r="C229" i="20"/>
  <c r="B229" i="20"/>
  <c r="G228" i="20"/>
  <c r="F228" i="20"/>
  <c r="E228" i="20"/>
  <c r="D228" i="20"/>
  <c r="C228" i="20"/>
  <c r="B228" i="20"/>
  <c r="G227" i="20"/>
  <c r="F227" i="20"/>
  <c r="E227" i="20"/>
  <c r="D227" i="20"/>
  <c r="C227" i="20"/>
  <c r="B227" i="20"/>
  <c r="G226" i="20"/>
  <c r="F226" i="20"/>
  <c r="E226" i="20"/>
  <c r="D226" i="20"/>
  <c r="C226" i="20"/>
  <c r="B226" i="20"/>
  <c r="G225" i="20"/>
  <c r="F225" i="20"/>
  <c r="E225" i="20"/>
  <c r="D225" i="20"/>
  <c r="C225" i="20"/>
  <c r="B225" i="20"/>
  <c r="G224" i="20"/>
  <c r="F224" i="20"/>
  <c r="E224" i="20"/>
  <c r="D224" i="20"/>
  <c r="C224" i="20"/>
  <c r="B224" i="20"/>
  <c r="G223" i="20"/>
  <c r="F223" i="20"/>
  <c r="E223" i="20"/>
  <c r="D223" i="20"/>
  <c r="C223" i="20"/>
  <c r="B223" i="20"/>
  <c r="G222" i="20"/>
  <c r="F222" i="20"/>
  <c r="E222" i="20"/>
  <c r="D222" i="20"/>
  <c r="C222" i="20"/>
  <c r="B222" i="20"/>
  <c r="G221" i="20"/>
  <c r="F221" i="20"/>
  <c r="E221" i="20"/>
  <c r="D221" i="20"/>
  <c r="C221" i="20"/>
  <c r="B221" i="20"/>
  <c r="G220" i="20"/>
  <c r="F220" i="20"/>
  <c r="E220" i="20"/>
  <c r="D220" i="20"/>
  <c r="C220" i="20"/>
  <c r="B220" i="20"/>
  <c r="G219" i="20"/>
  <c r="F219" i="20"/>
  <c r="E219" i="20"/>
  <c r="D219" i="20"/>
  <c r="C219" i="20"/>
  <c r="B219" i="20"/>
  <c r="G218" i="20"/>
  <c r="F218" i="20"/>
  <c r="E218" i="20"/>
  <c r="D218" i="20"/>
  <c r="C218" i="20"/>
  <c r="B218" i="20"/>
  <c r="G217" i="20"/>
  <c r="F217" i="20"/>
  <c r="E217" i="20"/>
  <c r="D217" i="20"/>
  <c r="C217" i="20"/>
  <c r="B217" i="20"/>
  <c r="G216" i="20"/>
  <c r="F216" i="20"/>
  <c r="E216" i="20"/>
  <c r="D216" i="20"/>
  <c r="C216" i="20"/>
  <c r="B216" i="20"/>
  <c r="G215" i="20"/>
  <c r="F215" i="20"/>
  <c r="E215" i="20"/>
  <c r="D215" i="20"/>
  <c r="C215" i="20"/>
  <c r="B215" i="20"/>
  <c r="G209" i="20"/>
  <c r="F209" i="20"/>
  <c r="E209" i="20"/>
  <c r="D209" i="20"/>
  <c r="C209" i="20"/>
  <c r="B209" i="20"/>
  <c r="G208" i="20"/>
  <c r="F208" i="20"/>
  <c r="E208" i="20"/>
  <c r="D208" i="20"/>
  <c r="C208" i="20"/>
  <c r="B208" i="20"/>
  <c r="G207" i="20"/>
  <c r="F207" i="20"/>
  <c r="E207" i="20"/>
  <c r="D207" i="20"/>
  <c r="C207" i="20"/>
  <c r="B207" i="20"/>
  <c r="G206" i="20"/>
  <c r="F206" i="20"/>
  <c r="E206" i="20"/>
  <c r="D206" i="20"/>
  <c r="C206" i="20"/>
  <c r="B206" i="20"/>
  <c r="G205" i="20"/>
  <c r="F205" i="20"/>
  <c r="E205" i="20"/>
  <c r="D205" i="20"/>
  <c r="C205" i="20"/>
  <c r="B205" i="20"/>
  <c r="G204" i="20"/>
  <c r="F204" i="20"/>
  <c r="E204" i="20"/>
  <c r="D204" i="20"/>
  <c r="C204" i="20"/>
  <c r="B204" i="20"/>
  <c r="G203" i="20"/>
  <c r="F203" i="20"/>
  <c r="E203" i="20"/>
  <c r="D203" i="20"/>
  <c r="C203" i="20"/>
  <c r="B203" i="20"/>
  <c r="G202" i="20"/>
  <c r="F202" i="20"/>
  <c r="E202" i="20"/>
  <c r="D202" i="20"/>
  <c r="C202" i="20"/>
  <c r="B202" i="20"/>
  <c r="G201" i="20"/>
  <c r="F201" i="20"/>
  <c r="E201" i="20"/>
  <c r="D201" i="20"/>
  <c r="C201" i="20"/>
  <c r="B201" i="20"/>
  <c r="G200" i="20"/>
  <c r="F200" i="20"/>
  <c r="E200" i="20"/>
  <c r="D200" i="20"/>
  <c r="C200" i="20"/>
  <c r="B200" i="20"/>
  <c r="G199" i="20"/>
  <c r="F199" i="20"/>
  <c r="E199" i="20"/>
  <c r="D199" i="20"/>
  <c r="C199" i="20"/>
  <c r="B199" i="20"/>
  <c r="G198" i="20"/>
  <c r="F198" i="20"/>
  <c r="E198" i="20"/>
  <c r="D198" i="20"/>
  <c r="C198" i="20"/>
  <c r="B198" i="20"/>
  <c r="G197" i="20"/>
  <c r="F197" i="20"/>
  <c r="E197" i="20"/>
  <c r="D197" i="20"/>
  <c r="C197" i="20"/>
  <c r="B197" i="20"/>
  <c r="G196" i="20"/>
  <c r="F196" i="20"/>
  <c r="E196" i="20"/>
  <c r="D196" i="20"/>
  <c r="C196" i="20"/>
  <c r="B196" i="20"/>
  <c r="G195" i="20"/>
  <c r="F195" i="20"/>
  <c r="E195" i="20"/>
  <c r="D195" i="20"/>
  <c r="C195" i="20"/>
  <c r="B195" i="20"/>
  <c r="G194" i="20"/>
  <c r="F194" i="20"/>
  <c r="E194" i="20"/>
  <c r="D194" i="20"/>
  <c r="C194" i="20"/>
  <c r="B194" i="20"/>
  <c r="G193" i="20"/>
  <c r="F193" i="20"/>
  <c r="E193" i="20"/>
  <c r="D193" i="20"/>
  <c r="C193" i="20"/>
  <c r="B193" i="20"/>
  <c r="G192" i="20"/>
  <c r="F192" i="20"/>
  <c r="E192" i="20"/>
  <c r="D192" i="20"/>
  <c r="C192" i="20"/>
  <c r="B192" i="20"/>
  <c r="G191" i="20"/>
  <c r="F191" i="20"/>
  <c r="E191" i="20"/>
  <c r="D191" i="20"/>
  <c r="C191" i="20"/>
  <c r="B191" i="20"/>
  <c r="G190" i="20"/>
  <c r="F190" i="20"/>
  <c r="E190" i="20"/>
  <c r="D190" i="20"/>
  <c r="C190" i="20"/>
  <c r="B190" i="20"/>
  <c r="G189" i="20"/>
  <c r="F189" i="20"/>
  <c r="E189" i="20"/>
  <c r="D189" i="20"/>
  <c r="C189" i="20"/>
  <c r="B189" i="20"/>
  <c r="G188" i="20"/>
  <c r="F188" i="20"/>
  <c r="E188" i="20"/>
  <c r="D188" i="20"/>
  <c r="C188" i="20"/>
  <c r="B188" i="20"/>
  <c r="G187" i="20"/>
  <c r="F187" i="20"/>
  <c r="E187" i="20"/>
  <c r="D187" i="20"/>
  <c r="C187" i="20"/>
  <c r="B187" i="20"/>
  <c r="G186" i="20"/>
  <c r="F186" i="20"/>
  <c r="E186" i="20"/>
  <c r="D186" i="20"/>
  <c r="C186" i="20"/>
  <c r="B186" i="20"/>
  <c r="G185" i="20"/>
  <c r="F185" i="20"/>
  <c r="E185" i="20"/>
  <c r="D185" i="20"/>
  <c r="C185" i="20"/>
  <c r="B185" i="20"/>
  <c r="G184" i="20"/>
  <c r="F184" i="20"/>
  <c r="E184" i="20"/>
  <c r="D184" i="20"/>
  <c r="C184" i="20"/>
  <c r="B184" i="20"/>
  <c r="G183" i="20"/>
  <c r="F183" i="20"/>
  <c r="E183" i="20"/>
  <c r="D183" i="20"/>
  <c r="C183" i="20"/>
  <c r="B183" i="20"/>
  <c r="G182" i="20"/>
  <c r="F182" i="20"/>
  <c r="E182" i="20"/>
  <c r="D182" i="20"/>
  <c r="C182" i="20"/>
  <c r="B182" i="20"/>
  <c r="G181" i="20"/>
  <c r="F181" i="20"/>
  <c r="E181" i="20"/>
  <c r="D181" i="20"/>
  <c r="C181" i="20"/>
  <c r="B181" i="20"/>
  <c r="G180" i="20"/>
  <c r="F180" i="20"/>
  <c r="E180" i="20"/>
  <c r="D180" i="20"/>
  <c r="C180" i="20"/>
  <c r="B180" i="20"/>
  <c r="G174" i="20"/>
  <c r="F174" i="20"/>
  <c r="E174" i="20"/>
  <c r="D174" i="20"/>
  <c r="C174" i="20"/>
  <c r="B174" i="20"/>
  <c r="G173" i="20"/>
  <c r="F173" i="20"/>
  <c r="E173" i="20"/>
  <c r="D173" i="20"/>
  <c r="C173" i="20"/>
  <c r="B173" i="20"/>
  <c r="G172" i="20"/>
  <c r="F172" i="20"/>
  <c r="E172" i="20"/>
  <c r="D172" i="20"/>
  <c r="C172" i="20"/>
  <c r="B172" i="20"/>
  <c r="G171" i="20"/>
  <c r="F171" i="20"/>
  <c r="E171" i="20"/>
  <c r="D171" i="20"/>
  <c r="C171" i="20"/>
  <c r="B171" i="20"/>
  <c r="G170" i="20"/>
  <c r="F170" i="20"/>
  <c r="E170" i="20"/>
  <c r="D170" i="20"/>
  <c r="C170" i="20"/>
  <c r="B170" i="20"/>
  <c r="G169" i="20"/>
  <c r="F169" i="20"/>
  <c r="E169" i="20"/>
  <c r="D169" i="20"/>
  <c r="C169" i="20"/>
  <c r="B169" i="20"/>
  <c r="G168" i="20"/>
  <c r="F168" i="20"/>
  <c r="E168" i="20"/>
  <c r="D168" i="20"/>
  <c r="C168" i="20"/>
  <c r="B168" i="20"/>
  <c r="G167" i="20"/>
  <c r="F167" i="20"/>
  <c r="E167" i="20"/>
  <c r="D167" i="20"/>
  <c r="C167" i="20"/>
  <c r="B167" i="20"/>
  <c r="G166" i="20"/>
  <c r="F166" i="20"/>
  <c r="E166" i="20"/>
  <c r="D166" i="20"/>
  <c r="C166" i="20"/>
  <c r="B166" i="20"/>
  <c r="G165" i="20"/>
  <c r="F165" i="20"/>
  <c r="E165" i="20"/>
  <c r="D165" i="20"/>
  <c r="C165" i="20"/>
  <c r="B165" i="20"/>
  <c r="G164" i="20"/>
  <c r="F164" i="20"/>
  <c r="E164" i="20"/>
  <c r="D164" i="20"/>
  <c r="C164" i="20"/>
  <c r="B164" i="20"/>
  <c r="G163" i="20"/>
  <c r="F163" i="20"/>
  <c r="E163" i="20"/>
  <c r="D163" i="20"/>
  <c r="C163" i="20"/>
  <c r="B163" i="20"/>
  <c r="G162" i="20"/>
  <c r="F162" i="20"/>
  <c r="E162" i="20"/>
  <c r="D162" i="20"/>
  <c r="C162" i="20"/>
  <c r="B162" i="20"/>
  <c r="G161" i="20"/>
  <c r="F161" i="20"/>
  <c r="E161" i="20"/>
  <c r="D161" i="20"/>
  <c r="C161" i="20"/>
  <c r="B161" i="20"/>
  <c r="G160" i="20"/>
  <c r="F160" i="20"/>
  <c r="E160" i="20"/>
  <c r="D160" i="20"/>
  <c r="C160" i="20"/>
  <c r="B160" i="20"/>
  <c r="G159" i="20"/>
  <c r="F159" i="20"/>
  <c r="E159" i="20"/>
  <c r="D159" i="20"/>
  <c r="C159" i="20"/>
  <c r="B159" i="20"/>
  <c r="G158" i="20"/>
  <c r="F158" i="20"/>
  <c r="E158" i="20"/>
  <c r="D158" i="20"/>
  <c r="C158" i="20"/>
  <c r="B158" i="20"/>
  <c r="G157" i="20"/>
  <c r="F157" i="20"/>
  <c r="E157" i="20"/>
  <c r="D157" i="20"/>
  <c r="C157" i="20"/>
  <c r="B157" i="20"/>
  <c r="G156" i="20"/>
  <c r="F156" i="20"/>
  <c r="E156" i="20"/>
  <c r="D156" i="20"/>
  <c r="C156" i="20"/>
  <c r="B156" i="20"/>
  <c r="G155" i="20"/>
  <c r="F155" i="20"/>
  <c r="E155" i="20"/>
  <c r="D155" i="20"/>
  <c r="C155" i="20"/>
  <c r="B155" i="20"/>
  <c r="G154" i="20"/>
  <c r="F154" i="20"/>
  <c r="E154" i="20"/>
  <c r="D154" i="20"/>
  <c r="C154" i="20"/>
  <c r="B154" i="20"/>
  <c r="G153" i="20"/>
  <c r="F153" i="20"/>
  <c r="E153" i="20"/>
  <c r="D153" i="20"/>
  <c r="C153" i="20"/>
  <c r="B153" i="20"/>
  <c r="G152" i="20"/>
  <c r="F152" i="20"/>
  <c r="E152" i="20"/>
  <c r="D152" i="20"/>
  <c r="C152" i="20"/>
  <c r="B152" i="20"/>
  <c r="G151" i="20"/>
  <c r="F151" i="20"/>
  <c r="E151" i="20"/>
  <c r="D151" i="20"/>
  <c r="C151" i="20"/>
  <c r="B151" i="20"/>
  <c r="G150" i="20"/>
  <c r="F150" i="20"/>
  <c r="E150" i="20"/>
  <c r="D150" i="20"/>
  <c r="C150" i="20"/>
  <c r="B150" i="20"/>
  <c r="G149" i="20"/>
  <c r="F149" i="20"/>
  <c r="E149" i="20"/>
  <c r="D149" i="20"/>
  <c r="C149" i="20"/>
  <c r="B149" i="20"/>
  <c r="G148" i="20"/>
  <c r="F148" i="20"/>
  <c r="E148" i="20"/>
  <c r="D148" i="20"/>
  <c r="C148" i="20"/>
  <c r="B148" i="20"/>
  <c r="G147" i="20"/>
  <c r="F147" i="20"/>
  <c r="E147" i="20"/>
  <c r="D147" i="20"/>
  <c r="C147" i="20"/>
  <c r="B147" i="20"/>
  <c r="G146" i="20"/>
  <c r="F146" i="20"/>
  <c r="E146" i="20"/>
  <c r="D146" i="20"/>
  <c r="C146" i="20"/>
  <c r="B146" i="20"/>
  <c r="G145" i="20"/>
  <c r="F145" i="20"/>
  <c r="E145" i="20"/>
  <c r="D145" i="20"/>
  <c r="C145" i="20"/>
  <c r="B145" i="20"/>
  <c r="G139" i="20"/>
  <c r="F139" i="20"/>
  <c r="E139" i="20"/>
  <c r="D139" i="20"/>
  <c r="C139" i="20"/>
  <c r="B139" i="20"/>
  <c r="G138" i="20"/>
  <c r="F138" i="20"/>
  <c r="E138" i="20"/>
  <c r="D138" i="20"/>
  <c r="C138" i="20"/>
  <c r="B138" i="20"/>
  <c r="G137" i="20"/>
  <c r="F137" i="20"/>
  <c r="E137" i="20"/>
  <c r="D137" i="20"/>
  <c r="C137" i="20"/>
  <c r="B137" i="20"/>
  <c r="G136" i="20"/>
  <c r="F136" i="20"/>
  <c r="E136" i="20"/>
  <c r="D136" i="20"/>
  <c r="C136" i="20"/>
  <c r="B136" i="20"/>
  <c r="G135" i="20"/>
  <c r="F135" i="20"/>
  <c r="E135" i="20"/>
  <c r="D135" i="20"/>
  <c r="C135" i="20"/>
  <c r="B135" i="20"/>
  <c r="G134" i="20"/>
  <c r="F134" i="20"/>
  <c r="E134" i="20"/>
  <c r="D134" i="20"/>
  <c r="C134" i="20"/>
  <c r="B134" i="20"/>
  <c r="G133" i="20"/>
  <c r="F133" i="20"/>
  <c r="E133" i="20"/>
  <c r="D133" i="20"/>
  <c r="C133" i="20"/>
  <c r="B133" i="20"/>
  <c r="G132" i="20"/>
  <c r="F132" i="20"/>
  <c r="E132" i="20"/>
  <c r="D132" i="20"/>
  <c r="C132" i="20"/>
  <c r="B132" i="20"/>
  <c r="G131" i="20"/>
  <c r="F131" i="20"/>
  <c r="E131" i="20"/>
  <c r="D131" i="20"/>
  <c r="C131" i="20"/>
  <c r="B131" i="20"/>
  <c r="G130" i="20"/>
  <c r="F130" i="20"/>
  <c r="E130" i="20"/>
  <c r="D130" i="20"/>
  <c r="C130" i="20"/>
  <c r="B130" i="20"/>
  <c r="G129" i="20"/>
  <c r="F129" i="20"/>
  <c r="E129" i="20"/>
  <c r="D129" i="20"/>
  <c r="C129" i="20"/>
  <c r="B129" i="20"/>
  <c r="G128" i="20"/>
  <c r="F128" i="20"/>
  <c r="E128" i="20"/>
  <c r="D128" i="20"/>
  <c r="C128" i="20"/>
  <c r="B128" i="20"/>
  <c r="G127" i="20"/>
  <c r="F127" i="20"/>
  <c r="E127" i="20"/>
  <c r="D127" i="20"/>
  <c r="C127" i="20"/>
  <c r="B127" i="20"/>
  <c r="G126" i="20"/>
  <c r="F126" i="20"/>
  <c r="E126" i="20"/>
  <c r="D126" i="20"/>
  <c r="C126" i="20"/>
  <c r="B126" i="20"/>
  <c r="G125" i="20"/>
  <c r="F125" i="20"/>
  <c r="E125" i="20"/>
  <c r="D125" i="20"/>
  <c r="C125" i="20"/>
  <c r="B125" i="20"/>
  <c r="G124" i="20"/>
  <c r="F124" i="20"/>
  <c r="E124" i="20"/>
  <c r="D124" i="20"/>
  <c r="C124" i="20"/>
  <c r="B124" i="20"/>
  <c r="G123" i="20"/>
  <c r="F123" i="20"/>
  <c r="E123" i="20"/>
  <c r="D123" i="20"/>
  <c r="C123" i="20"/>
  <c r="B123" i="20"/>
  <c r="G122" i="20"/>
  <c r="F122" i="20"/>
  <c r="E122" i="20"/>
  <c r="D122" i="20"/>
  <c r="C122" i="20"/>
  <c r="B122" i="20"/>
  <c r="G121" i="20"/>
  <c r="F121" i="20"/>
  <c r="E121" i="20"/>
  <c r="D121" i="20"/>
  <c r="C121" i="20"/>
  <c r="B121" i="20"/>
  <c r="G120" i="20"/>
  <c r="F120" i="20"/>
  <c r="E120" i="20"/>
  <c r="D120" i="20"/>
  <c r="C120" i="20"/>
  <c r="B120" i="20"/>
  <c r="G119" i="20"/>
  <c r="F119" i="20"/>
  <c r="E119" i="20"/>
  <c r="D119" i="20"/>
  <c r="C119" i="20"/>
  <c r="B119" i="20"/>
  <c r="G118" i="20"/>
  <c r="F118" i="20"/>
  <c r="E118" i="20"/>
  <c r="D118" i="20"/>
  <c r="C118" i="20"/>
  <c r="B118" i="20"/>
  <c r="G117" i="20"/>
  <c r="F117" i="20"/>
  <c r="E117" i="20"/>
  <c r="D117" i="20"/>
  <c r="C117" i="20"/>
  <c r="B117" i="20"/>
  <c r="G116" i="20"/>
  <c r="F116" i="20"/>
  <c r="E116" i="20"/>
  <c r="D116" i="20"/>
  <c r="C116" i="20"/>
  <c r="B116" i="20"/>
  <c r="G115" i="20"/>
  <c r="F115" i="20"/>
  <c r="E115" i="20"/>
  <c r="D115" i="20"/>
  <c r="C115" i="20"/>
  <c r="B115" i="20"/>
  <c r="G114" i="20"/>
  <c r="F114" i="20"/>
  <c r="E114" i="20"/>
  <c r="D114" i="20"/>
  <c r="C114" i="20"/>
  <c r="B114" i="20"/>
  <c r="G113" i="20"/>
  <c r="F113" i="20"/>
  <c r="E113" i="20"/>
  <c r="D113" i="20"/>
  <c r="C113" i="20"/>
  <c r="B113" i="20"/>
  <c r="G112" i="20"/>
  <c r="F112" i="20"/>
  <c r="E112" i="20"/>
  <c r="D112" i="20"/>
  <c r="C112" i="20"/>
  <c r="B112" i="20"/>
  <c r="G111" i="20"/>
  <c r="F111" i="20"/>
  <c r="E111" i="20"/>
  <c r="D111" i="20"/>
  <c r="C111" i="20"/>
  <c r="B111" i="20"/>
  <c r="G110" i="20"/>
  <c r="F110" i="20"/>
  <c r="E110" i="20"/>
  <c r="D110" i="20"/>
  <c r="C110" i="20"/>
  <c r="B110" i="20"/>
  <c r="G104" i="20"/>
  <c r="F104" i="20"/>
  <c r="E104" i="20"/>
  <c r="D104" i="20"/>
  <c r="C104" i="20"/>
  <c r="B104" i="20"/>
  <c r="G103" i="20"/>
  <c r="F103" i="20"/>
  <c r="E103" i="20"/>
  <c r="D103" i="20"/>
  <c r="C103" i="20"/>
  <c r="B103" i="20"/>
  <c r="G102" i="20"/>
  <c r="F102" i="20"/>
  <c r="E102" i="20"/>
  <c r="D102" i="20"/>
  <c r="C102" i="20"/>
  <c r="B102" i="20"/>
  <c r="G101" i="20"/>
  <c r="F101" i="20"/>
  <c r="E101" i="20"/>
  <c r="D101" i="20"/>
  <c r="C101" i="20"/>
  <c r="B101" i="20"/>
  <c r="G100" i="20"/>
  <c r="F100" i="20"/>
  <c r="E100" i="20"/>
  <c r="D100" i="20"/>
  <c r="C100" i="20"/>
  <c r="B100" i="20"/>
  <c r="G99" i="20"/>
  <c r="F99" i="20"/>
  <c r="E99" i="20"/>
  <c r="D99" i="20"/>
  <c r="C99" i="20"/>
  <c r="B99" i="20"/>
  <c r="G98" i="20"/>
  <c r="F98" i="20"/>
  <c r="E98" i="20"/>
  <c r="D98" i="20"/>
  <c r="C98" i="20"/>
  <c r="B98" i="20"/>
  <c r="G97" i="20"/>
  <c r="F97" i="20"/>
  <c r="E97" i="20"/>
  <c r="D97" i="20"/>
  <c r="C97" i="20"/>
  <c r="B97" i="20"/>
  <c r="G96" i="20"/>
  <c r="F96" i="20"/>
  <c r="E96" i="20"/>
  <c r="D96" i="20"/>
  <c r="C96" i="20"/>
  <c r="B96" i="20"/>
  <c r="G95" i="20"/>
  <c r="F95" i="20"/>
  <c r="E95" i="20"/>
  <c r="D95" i="20"/>
  <c r="C95" i="20"/>
  <c r="B95" i="20"/>
  <c r="G94" i="20"/>
  <c r="F94" i="20"/>
  <c r="E94" i="20"/>
  <c r="D94" i="20"/>
  <c r="C94" i="20"/>
  <c r="B94" i="20"/>
  <c r="G93" i="20"/>
  <c r="F93" i="20"/>
  <c r="E93" i="20"/>
  <c r="D93" i="20"/>
  <c r="C93" i="20"/>
  <c r="B93" i="20"/>
  <c r="G92" i="20"/>
  <c r="F92" i="20"/>
  <c r="E92" i="20"/>
  <c r="D92" i="20"/>
  <c r="C92" i="20"/>
  <c r="B92" i="20"/>
  <c r="G91" i="20"/>
  <c r="F91" i="20"/>
  <c r="E91" i="20"/>
  <c r="D91" i="20"/>
  <c r="C91" i="20"/>
  <c r="B91" i="20"/>
  <c r="G90" i="20"/>
  <c r="F90" i="20"/>
  <c r="E90" i="20"/>
  <c r="D90" i="20"/>
  <c r="C90" i="20"/>
  <c r="B90" i="20"/>
  <c r="G89" i="20"/>
  <c r="F89" i="20"/>
  <c r="E89" i="20"/>
  <c r="D89" i="20"/>
  <c r="C89" i="20"/>
  <c r="B89" i="20"/>
  <c r="G88" i="20"/>
  <c r="F88" i="20"/>
  <c r="E88" i="20"/>
  <c r="D88" i="20"/>
  <c r="C88" i="20"/>
  <c r="B88" i="20"/>
  <c r="G87" i="20"/>
  <c r="F87" i="20"/>
  <c r="E87" i="20"/>
  <c r="D87" i="20"/>
  <c r="C87" i="20"/>
  <c r="B87" i="20"/>
  <c r="G86" i="20"/>
  <c r="F86" i="20"/>
  <c r="E86" i="20"/>
  <c r="D86" i="20"/>
  <c r="C86" i="20"/>
  <c r="B86" i="20"/>
  <c r="G85" i="20"/>
  <c r="F85" i="20"/>
  <c r="E85" i="20"/>
  <c r="D85" i="20"/>
  <c r="C85" i="20"/>
  <c r="B85" i="20"/>
  <c r="G84" i="20"/>
  <c r="F84" i="20"/>
  <c r="E84" i="20"/>
  <c r="D84" i="20"/>
  <c r="C84" i="20"/>
  <c r="B84" i="20"/>
  <c r="G83" i="20"/>
  <c r="F83" i="20"/>
  <c r="E83" i="20"/>
  <c r="D83" i="20"/>
  <c r="C83" i="20"/>
  <c r="B83" i="20"/>
  <c r="G82" i="20"/>
  <c r="F82" i="20"/>
  <c r="E82" i="20"/>
  <c r="D82" i="20"/>
  <c r="C82" i="20"/>
  <c r="B82" i="20"/>
  <c r="G81" i="20"/>
  <c r="F81" i="20"/>
  <c r="E81" i="20"/>
  <c r="D81" i="20"/>
  <c r="C81" i="20"/>
  <c r="B81" i="20"/>
  <c r="G80" i="20"/>
  <c r="F80" i="20"/>
  <c r="E80" i="20"/>
  <c r="D80" i="20"/>
  <c r="C80" i="20"/>
  <c r="B80" i="20"/>
  <c r="G79" i="20"/>
  <c r="F79" i="20"/>
  <c r="E79" i="20"/>
  <c r="D79" i="20"/>
  <c r="C79" i="20"/>
  <c r="B79" i="20"/>
  <c r="G78" i="20"/>
  <c r="F78" i="20"/>
  <c r="E78" i="20"/>
  <c r="D78" i="20"/>
  <c r="C78" i="20"/>
  <c r="B78" i="20"/>
  <c r="G77" i="20"/>
  <c r="F77" i="20"/>
  <c r="E77" i="20"/>
  <c r="D77" i="20"/>
  <c r="C77" i="20"/>
  <c r="B77" i="20"/>
  <c r="G76" i="20"/>
  <c r="F76" i="20"/>
  <c r="E76" i="20"/>
  <c r="D76" i="20"/>
  <c r="C76" i="20"/>
  <c r="B76" i="20"/>
  <c r="G75" i="20"/>
  <c r="F75" i="20"/>
  <c r="E75" i="20"/>
  <c r="D75" i="20"/>
  <c r="C75" i="20"/>
  <c r="B75" i="20"/>
  <c r="G74" i="20"/>
  <c r="G109" i="20" s="1"/>
  <c r="G144" i="20" s="1"/>
  <c r="G179" i="20" s="1"/>
  <c r="G214" i="20" s="1"/>
  <c r="G249" i="20" s="1"/>
  <c r="D74" i="20"/>
  <c r="D109" i="20" s="1"/>
  <c r="D144" i="20" s="1"/>
  <c r="D179" i="20" s="1"/>
  <c r="D214" i="20" s="1"/>
  <c r="D249" i="20" s="1"/>
  <c r="C74" i="20"/>
  <c r="C109" i="20" s="1"/>
  <c r="C144" i="20" s="1"/>
  <c r="C179" i="20" s="1"/>
  <c r="C214" i="20" s="1"/>
  <c r="C249" i="20" s="1"/>
  <c r="G39" i="20"/>
  <c r="F39" i="20"/>
  <c r="F74" i="20" s="1"/>
  <c r="F109" i="20" s="1"/>
  <c r="F144" i="20" s="1"/>
  <c r="F179" i="20" s="1"/>
  <c r="F214" i="20" s="1"/>
  <c r="F249" i="20" s="1"/>
  <c r="E39" i="20"/>
  <c r="E74" i="20" s="1"/>
  <c r="E109" i="20" s="1"/>
  <c r="E144" i="20" s="1"/>
  <c r="E179" i="20" s="1"/>
  <c r="E214" i="20" s="1"/>
  <c r="E249" i="20" s="1"/>
  <c r="D39" i="20"/>
  <c r="C39" i="20"/>
  <c r="B39" i="20"/>
  <c r="B74" i="20" s="1"/>
  <c r="B109" i="20" s="1"/>
  <c r="B144" i="20" s="1"/>
  <c r="B179" i="20" s="1"/>
  <c r="B214" i="20" s="1"/>
  <c r="B249" i="20" s="1"/>
  <c r="G69" i="20"/>
  <c r="F69" i="20"/>
  <c r="E69" i="20"/>
  <c r="D69" i="20"/>
  <c r="C69" i="20"/>
  <c r="B69" i="20"/>
  <c r="G68" i="20"/>
  <c r="F68" i="20"/>
  <c r="E68" i="20"/>
  <c r="D68" i="20"/>
  <c r="C68" i="20"/>
  <c r="B68" i="20"/>
  <c r="G67" i="20"/>
  <c r="F67" i="20"/>
  <c r="E67" i="20"/>
  <c r="D67" i="20"/>
  <c r="C67" i="20"/>
  <c r="B67" i="20"/>
  <c r="G66" i="20"/>
  <c r="F66" i="20"/>
  <c r="E66" i="20"/>
  <c r="D66" i="20"/>
  <c r="C66" i="20"/>
  <c r="B66" i="20"/>
  <c r="G65" i="20"/>
  <c r="F65" i="20"/>
  <c r="E65" i="20"/>
  <c r="D65" i="20"/>
  <c r="C65" i="20"/>
  <c r="B65" i="20"/>
  <c r="G64" i="20"/>
  <c r="F64" i="20"/>
  <c r="E64" i="20"/>
  <c r="D64" i="20"/>
  <c r="C64" i="20"/>
  <c r="B64" i="20"/>
  <c r="G63" i="20"/>
  <c r="F63" i="20"/>
  <c r="E63" i="20"/>
  <c r="D63" i="20"/>
  <c r="C63" i="20"/>
  <c r="B63" i="20"/>
  <c r="G62" i="20"/>
  <c r="F62" i="20"/>
  <c r="E62" i="20"/>
  <c r="D62" i="20"/>
  <c r="C62" i="20"/>
  <c r="B62" i="20"/>
  <c r="G61" i="20"/>
  <c r="F61" i="20"/>
  <c r="E61" i="20"/>
  <c r="D61" i="20"/>
  <c r="C61" i="20"/>
  <c r="B61" i="20"/>
  <c r="G60" i="20"/>
  <c r="F60" i="20"/>
  <c r="E60" i="20"/>
  <c r="D60" i="20"/>
  <c r="C60" i="20"/>
  <c r="B60" i="20"/>
  <c r="G59" i="20"/>
  <c r="F59" i="20"/>
  <c r="E59" i="20"/>
  <c r="D59" i="20"/>
  <c r="C59" i="20"/>
  <c r="B59" i="20"/>
  <c r="G58" i="20"/>
  <c r="F58" i="20"/>
  <c r="E58" i="20"/>
  <c r="D58" i="20"/>
  <c r="C58" i="20"/>
  <c r="B58" i="20"/>
  <c r="G57" i="20"/>
  <c r="F57" i="20"/>
  <c r="E57" i="20"/>
  <c r="D57" i="20"/>
  <c r="C57" i="20"/>
  <c r="B57" i="20"/>
  <c r="G56" i="20"/>
  <c r="F56" i="20"/>
  <c r="E56" i="20"/>
  <c r="D56" i="20"/>
  <c r="C56" i="20"/>
  <c r="B56" i="20"/>
  <c r="G55" i="20"/>
  <c r="F55" i="20"/>
  <c r="E55" i="20"/>
  <c r="D55" i="20"/>
  <c r="C55" i="20"/>
  <c r="B55" i="20"/>
  <c r="G54" i="20"/>
  <c r="F54" i="20"/>
  <c r="E54" i="20"/>
  <c r="D54" i="20"/>
  <c r="C54" i="20"/>
  <c r="B54" i="20"/>
  <c r="G53" i="20"/>
  <c r="F53" i="20"/>
  <c r="E53" i="20"/>
  <c r="D53" i="20"/>
  <c r="C53" i="20"/>
  <c r="B53" i="20"/>
  <c r="G52" i="20"/>
  <c r="F52" i="20"/>
  <c r="E52" i="20"/>
  <c r="D52" i="20"/>
  <c r="C52" i="20"/>
  <c r="B52" i="20"/>
  <c r="G51" i="20"/>
  <c r="F51" i="20"/>
  <c r="E51" i="20"/>
  <c r="D51" i="20"/>
  <c r="C51" i="20"/>
  <c r="B51" i="20"/>
  <c r="G50" i="20"/>
  <c r="F50" i="20"/>
  <c r="E50" i="20"/>
  <c r="D50" i="20"/>
  <c r="C50" i="20"/>
  <c r="B50" i="20"/>
  <c r="G49" i="20"/>
  <c r="F49" i="20"/>
  <c r="E49" i="20"/>
  <c r="D49" i="20"/>
  <c r="C49" i="20"/>
  <c r="B49" i="20"/>
  <c r="G48" i="20"/>
  <c r="F48" i="20"/>
  <c r="E48" i="20"/>
  <c r="D48" i="20"/>
  <c r="C48" i="20"/>
  <c r="B48" i="20"/>
  <c r="G47" i="20"/>
  <c r="F47" i="20"/>
  <c r="E47" i="20"/>
  <c r="D47" i="20"/>
  <c r="C47" i="20"/>
  <c r="B47" i="20"/>
  <c r="G46" i="20"/>
  <c r="F46" i="20"/>
  <c r="E46" i="20"/>
  <c r="D46" i="20"/>
  <c r="C46" i="20"/>
  <c r="B46" i="20"/>
  <c r="G45" i="20"/>
  <c r="F45" i="20"/>
  <c r="E45" i="20"/>
  <c r="D45" i="20"/>
  <c r="C45" i="20"/>
  <c r="B45" i="20"/>
  <c r="G44" i="20"/>
  <c r="F44" i="20"/>
  <c r="E44" i="20"/>
  <c r="D44" i="20"/>
  <c r="C44" i="20"/>
  <c r="B44" i="20"/>
  <c r="G43" i="20"/>
  <c r="F43" i="20"/>
  <c r="E43" i="20"/>
  <c r="D43" i="20"/>
  <c r="C43" i="20"/>
  <c r="B43" i="20"/>
  <c r="G42" i="20"/>
  <c r="F42" i="20"/>
  <c r="E42" i="20"/>
  <c r="D42" i="20"/>
  <c r="C42" i="20"/>
  <c r="B42" i="20"/>
  <c r="G41" i="20"/>
  <c r="F41" i="20"/>
  <c r="E41" i="20"/>
  <c r="D41" i="20"/>
  <c r="C41" i="20"/>
  <c r="B41" i="20"/>
  <c r="G40" i="20"/>
  <c r="F40" i="20"/>
  <c r="E40" i="20"/>
  <c r="D40" i="20"/>
  <c r="C40" i="20"/>
  <c r="B40" i="20"/>
  <c r="G34" i="20"/>
  <c r="F34" i="20"/>
  <c r="E34" i="20"/>
  <c r="D34" i="20"/>
  <c r="C34" i="20"/>
  <c r="B34" i="20"/>
  <c r="G33" i="20"/>
  <c r="F33" i="20"/>
  <c r="E33" i="20"/>
  <c r="D33" i="20"/>
  <c r="C33" i="20"/>
  <c r="B33" i="20"/>
  <c r="G32" i="20"/>
  <c r="F32" i="20"/>
  <c r="E32" i="20"/>
  <c r="D32" i="20"/>
  <c r="C32" i="20"/>
  <c r="B32" i="20"/>
  <c r="G31" i="20"/>
  <c r="F31" i="20"/>
  <c r="E31" i="20"/>
  <c r="D31" i="20"/>
  <c r="C31" i="20"/>
  <c r="B31" i="20"/>
  <c r="G30" i="20"/>
  <c r="F30" i="20"/>
  <c r="E30" i="20"/>
  <c r="D30" i="20"/>
  <c r="C30" i="20"/>
  <c r="B30" i="20"/>
  <c r="G29" i="20"/>
  <c r="F29" i="20"/>
  <c r="E29" i="20"/>
  <c r="D29" i="20"/>
  <c r="C29" i="20"/>
  <c r="B29" i="20"/>
  <c r="G28" i="20"/>
  <c r="F28" i="20"/>
  <c r="E28" i="20"/>
  <c r="D28" i="20"/>
  <c r="C28" i="20"/>
  <c r="B28" i="20"/>
  <c r="G27" i="20"/>
  <c r="F27" i="20"/>
  <c r="E27" i="20"/>
  <c r="D27" i="20"/>
  <c r="C27" i="20"/>
  <c r="B27" i="20"/>
  <c r="G26" i="20"/>
  <c r="F26" i="20"/>
  <c r="E26" i="20"/>
  <c r="D26" i="20"/>
  <c r="C26" i="20"/>
  <c r="B26" i="20"/>
  <c r="G25" i="20"/>
  <c r="F25" i="20"/>
  <c r="E25" i="20"/>
  <c r="D25" i="20"/>
  <c r="C25" i="20"/>
  <c r="B25" i="20"/>
  <c r="G24" i="20"/>
  <c r="F24" i="20"/>
  <c r="E24" i="20"/>
  <c r="D24" i="20"/>
  <c r="C24" i="20"/>
  <c r="B24" i="20"/>
  <c r="G23" i="20"/>
  <c r="F23" i="20"/>
  <c r="E23" i="20"/>
  <c r="D23" i="20"/>
  <c r="C23" i="20"/>
  <c r="B23" i="20"/>
  <c r="G22" i="20"/>
  <c r="F22" i="20"/>
  <c r="E22" i="20"/>
  <c r="D22" i="20"/>
  <c r="C22" i="20"/>
  <c r="B22" i="20"/>
  <c r="G21" i="20"/>
  <c r="F21" i="20"/>
  <c r="E21" i="20"/>
  <c r="D21" i="20"/>
  <c r="C21" i="20"/>
  <c r="B21" i="20"/>
  <c r="G20" i="20"/>
  <c r="F20" i="20"/>
  <c r="E20" i="20"/>
  <c r="D20" i="20"/>
  <c r="C20" i="20"/>
  <c r="B20" i="20"/>
  <c r="G19" i="20"/>
  <c r="F19" i="20"/>
  <c r="E19" i="20"/>
  <c r="D19" i="20"/>
  <c r="C19" i="20"/>
  <c r="B19" i="20"/>
  <c r="G18" i="20"/>
  <c r="F18" i="20"/>
  <c r="E18" i="20"/>
  <c r="D18" i="20"/>
  <c r="C18" i="20"/>
  <c r="B18" i="20"/>
  <c r="G17" i="20"/>
  <c r="F17" i="20"/>
  <c r="E17" i="20"/>
  <c r="D17" i="20"/>
  <c r="C17" i="20"/>
  <c r="B17" i="20"/>
  <c r="G16" i="20"/>
  <c r="F16" i="20"/>
  <c r="E16" i="20"/>
  <c r="D16" i="20"/>
  <c r="C16" i="20"/>
  <c r="B16" i="20"/>
  <c r="G15" i="20"/>
  <c r="F15" i="20"/>
  <c r="E15" i="20"/>
  <c r="D15" i="20"/>
  <c r="C15" i="20"/>
  <c r="B15" i="20"/>
  <c r="G14" i="20"/>
  <c r="F14" i="20"/>
  <c r="E14" i="20"/>
  <c r="D14" i="20"/>
  <c r="C14" i="20"/>
  <c r="B14" i="20"/>
  <c r="G13" i="20"/>
  <c r="F13" i="20"/>
  <c r="E13" i="20"/>
  <c r="D13" i="20"/>
  <c r="C13" i="20"/>
  <c r="B13" i="20"/>
  <c r="G12" i="20"/>
  <c r="F12" i="20"/>
  <c r="E12" i="20"/>
  <c r="D12" i="20"/>
  <c r="C12" i="20"/>
  <c r="B12" i="20"/>
  <c r="G11" i="20"/>
  <c r="F11" i="20"/>
  <c r="E11" i="20"/>
  <c r="D11" i="20"/>
  <c r="C11" i="20"/>
  <c r="B11" i="20"/>
  <c r="G10" i="20"/>
  <c r="F10" i="20"/>
  <c r="E10" i="20"/>
  <c r="D10" i="20"/>
  <c r="C10" i="20"/>
  <c r="B10" i="20"/>
  <c r="G9" i="20"/>
  <c r="F9" i="20"/>
  <c r="E9" i="20"/>
  <c r="D9" i="20"/>
  <c r="C9" i="20"/>
  <c r="B9" i="20"/>
  <c r="G8" i="20"/>
  <c r="F8" i="20"/>
  <c r="E8" i="20"/>
  <c r="D8" i="20"/>
  <c r="C8" i="20"/>
  <c r="B8" i="20"/>
  <c r="G7" i="20"/>
  <c r="F7" i="20"/>
  <c r="E7" i="20"/>
  <c r="D7" i="20"/>
  <c r="C7" i="20"/>
  <c r="B7" i="20"/>
  <c r="G6" i="20"/>
  <c r="F6" i="20"/>
  <c r="E6" i="20"/>
  <c r="D6" i="20"/>
  <c r="C6" i="20"/>
  <c r="B6" i="20"/>
  <c r="G5" i="20"/>
  <c r="F5" i="20"/>
  <c r="E5" i="20"/>
  <c r="D5" i="20"/>
  <c r="C5" i="20"/>
  <c r="B5" i="20"/>
  <c r="G279" i="19"/>
  <c r="F279" i="19"/>
  <c r="E279" i="19"/>
  <c r="D279" i="19"/>
  <c r="C279" i="19"/>
  <c r="B279" i="19"/>
  <c r="G278" i="19"/>
  <c r="F278" i="19"/>
  <c r="E278" i="19"/>
  <c r="D278" i="19"/>
  <c r="C278" i="19"/>
  <c r="B278" i="19"/>
  <c r="G277" i="19"/>
  <c r="F277" i="19"/>
  <c r="E277" i="19"/>
  <c r="D277" i="19"/>
  <c r="C277" i="19"/>
  <c r="B277" i="19"/>
  <c r="G276" i="19"/>
  <c r="F276" i="19"/>
  <c r="E276" i="19"/>
  <c r="D276" i="19"/>
  <c r="C276" i="19"/>
  <c r="B276" i="19"/>
  <c r="G275" i="19"/>
  <c r="F275" i="19"/>
  <c r="E275" i="19"/>
  <c r="D275" i="19"/>
  <c r="C275" i="19"/>
  <c r="B275" i="19"/>
  <c r="G274" i="19"/>
  <c r="F274" i="19"/>
  <c r="E274" i="19"/>
  <c r="D274" i="19"/>
  <c r="C274" i="19"/>
  <c r="B274" i="19"/>
  <c r="G273" i="19"/>
  <c r="F273" i="19"/>
  <c r="E273" i="19"/>
  <c r="D273" i="19"/>
  <c r="C273" i="19"/>
  <c r="B273" i="19"/>
  <c r="G272" i="19"/>
  <c r="F272" i="19"/>
  <c r="E272" i="19"/>
  <c r="D272" i="19"/>
  <c r="C272" i="19"/>
  <c r="B272" i="19"/>
  <c r="G271" i="19"/>
  <c r="F271" i="19"/>
  <c r="E271" i="19"/>
  <c r="D271" i="19"/>
  <c r="C271" i="19"/>
  <c r="B271" i="19"/>
  <c r="G270" i="19"/>
  <c r="F270" i="19"/>
  <c r="E270" i="19"/>
  <c r="D270" i="19"/>
  <c r="C270" i="19"/>
  <c r="B270" i="19"/>
  <c r="G269" i="19"/>
  <c r="F269" i="19"/>
  <c r="E269" i="19"/>
  <c r="D269" i="19"/>
  <c r="C269" i="19"/>
  <c r="B269" i="19"/>
  <c r="G268" i="19"/>
  <c r="F268" i="19"/>
  <c r="E268" i="19"/>
  <c r="D268" i="19"/>
  <c r="C268" i="19"/>
  <c r="B268" i="19"/>
  <c r="G267" i="19"/>
  <c r="F267" i="19"/>
  <c r="E267" i="19"/>
  <c r="D267" i="19"/>
  <c r="C267" i="19"/>
  <c r="B267" i="19"/>
  <c r="G266" i="19"/>
  <c r="F266" i="19"/>
  <c r="E266" i="19"/>
  <c r="D266" i="19"/>
  <c r="C266" i="19"/>
  <c r="B266" i="19"/>
  <c r="G265" i="19"/>
  <c r="F265" i="19"/>
  <c r="E265" i="19"/>
  <c r="D265" i="19"/>
  <c r="C265" i="19"/>
  <c r="B265" i="19"/>
  <c r="G264" i="19"/>
  <c r="F264" i="19"/>
  <c r="E264" i="19"/>
  <c r="D264" i="19"/>
  <c r="C264" i="19"/>
  <c r="B264" i="19"/>
  <c r="G263" i="19"/>
  <c r="F263" i="19"/>
  <c r="E263" i="19"/>
  <c r="D263" i="19"/>
  <c r="C263" i="19"/>
  <c r="B263" i="19"/>
  <c r="G262" i="19"/>
  <c r="F262" i="19"/>
  <c r="E262" i="19"/>
  <c r="D262" i="19"/>
  <c r="C262" i="19"/>
  <c r="B262" i="19"/>
  <c r="G261" i="19"/>
  <c r="F261" i="19"/>
  <c r="E261" i="19"/>
  <c r="D261" i="19"/>
  <c r="C261" i="19"/>
  <c r="B261" i="19"/>
  <c r="G260" i="19"/>
  <c r="F260" i="19"/>
  <c r="E260" i="19"/>
  <c r="D260" i="19"/>
  <c r="C260" i="19"/>
  <c r="B260" i="19"/>
  <c r="G259" i="19"/>
  <c r="F259" i="19"/>
  <c r="E259" i="19"/>
  <c r="D259" i="19"/>
  <c r="C259" i="19"/>
  <c r="B259" i="19"/>
  <c r="G258" i="19"/>
  <c r="F258" i="19"/>
  <c r="E258" i="19"/>
  <c r="D258" i="19"/>
  <c r="C258" i="19"/>
  <c r="B258" i="19"/>
  <c r="G257" i="19"/>
  <c r="F257" i="19"/>
  <c r="E257" i="19"/>
  <c r="D257" i="19"/>
  <c r="C257" i="19"/>
  <c r="B257" i="19"/>
  <c r="G256" i="19"/>
  <c r="F256" i="19"/>
  <c r="E256" i="19"/>
  <c r="D256" i="19"/>
  <c r="C256" i="19"/>
  <c r="B256" i="19"/>
  <c r="G255" i="19"/>
  <c r="F255" i="19"/>
  <c r="E255" i="19"/>
  <c r="D255" i="19"/>
  <c r="C255" i="19"/>
  <c r="B255" i="19"/>
  <c r="G254" i="19"/>
  <c r="F254" i="19"/>
  <c r="E254" i="19"/>
  <c r="D254" i="19"/>
  <c r="C254" i="19"/>
  <c r="B254" i="19"/>
  <c r="G253" i="19"/>
  <c r="F253" i="19"/>
  <c r="E253" i="19"/>
  <c r="D253" i="19"/>
  <c r="C253" i="19"/>
  <c r="B253" i="19"/>
  <c r="G252" i="19"/>
  <c r="F252" i="19"/>
  <c r="E252" i="19"/>
  <c r="D252" i="19"/>
  <c r="C252" i="19"/>
  <c r="B252" i="19"/>
  <c r="G251" i="19"/>
  <c r="F251" i="19"/>
  <c r="E251" i="19"/>
  <c r="D251" i="19"/>
  <c r="C251" i="19"/>
  <c r="B251" i="19"/>
  <c r="G250" i="19"/>
  <c r="F250" i="19"/>
  <c r="E250" i="19"/>
  <c r="D250" i="19"/>
  <c r="C250" i="19"/>
  <c r="B250" i="19"/>
  <c r="G244" i="19"/>
  <c r="F244" i="19"/>
  <c r="E244" i="19"/>
  <c r="D244" i="19"/>
  <c r="C244" i="19"/>
  <c r="B244" i="19"/>
  <c r="G243" i="19"/>
  <c r="F243" i="19"/>
  <c r="E243" i="19"/>
  <c r="D243" i="19"/>
  <c r="C243" i="19"/>
  <c r="B243" i="19"/>
  <c r="G242" i="19"/>
  <c r="F242" i="19"/>
  <c r="E242" i="19"/>
  <c r="D242" i="19"/>
  <c r="C242" i="19"/>
  <c r="B242" i="19"/>
  <c r="G241" i="19"/>
  <c r="F241" i="19"/>
  <c r="E241" i="19"/>
  <c r="D241" i="19"/>
  <c r="C241" i="19"/>
  <c r="B241" i="19"/>
  <c r="G240" i="19"/>
  <c r="F240" i="19"/>
  <c r="E240" i="19"/>
  <c r="D240" i="19"/>
  <c r="C240" i="19"/>
  <c r="B240" i="19"/>
  <c r="G239" i="19"/>
  <c r="F239" i="19"/>
  <c r="E239" i="19"/>
  <c r="D239" i="19"/>
  <c r="C239" i="19"/>
  <c r="B239" i="19"/>
  <c r="G238" i="19"/>
  <c r="F238" i="19"/>
  <c r="E238" i="19"/>
  <c r="D238" i="19"/>
  <c r="C238" i="19"/>
  <c r="B238" i="19"/>
  <c r="G237" i="19"/>
  <c r="F237" i="19"/>
  <c r="E237" i="19"/>
  <c r="D237" i="19"/>
  <c r="C237" i="19"/>
  <c r="B237" i="19"/>
  <c r="G236" i="19"/>
  <c r="F236" i="19"/>
  <c r="E236" i="19"/>
  <c r="D236" i="19"/>
  <c r="C236" i="19"/>
  <c r="B236" i="19"/>
  <c r="G235" i="19"/>
  <c r="F235" i="19"/>
  <c r="E235" i="19"/>
  <c r="D235" i="19"/>
  <c r="C235" i="19"/>
  <c r="B235" i="19"/>
  <c r="G234" i="19"/>
  <c r="F234" i="19"/>
  <c r="E234" i="19"/>
  <c r="D234" i="19"/>
  <c r="C234" i="19"/>
  <c r="B234" i="19"/>
  <c r="G233" i="19"/>
  <c r="F233" i="19"/>
  <c r="E233" i="19"/>
  <c r="D233" i="19"/>
  <c r="C233" i="19"/>
  <c r="B233" i="19"/>
  <c r="G232" i="19"/>
  <c r="F232" i="19"/>
  <c r="E232" i="19"/>
  <c r="D232" i="19"/>
  <c r="C232" i="19"/>
  <c r="B232" i="19"/>
  <c r="G231" i="19"/>
  <c r="F231" i="19"/>
  <c r="E231" i="19"/>
  <c r="D231" i="19"/>
  <c r="C231" i="19"/>
  <c r="B231" i="19"/>
  <c r="G230" i="19"/>
  <c r="F230" i="19"/>
  <c r="E230" i="19"/>
  <c r="D230" i="19"/>
  <c r="C230" i="19"/>
  <c r="B230" i="19"/>
  <c r="G229" i="19"/>
  <c r="F229" i="19"/>
  <c r="E229" i="19"/>
  <c r="D229" i="19"/>
  <c r="C229" i="19"/>
  <c r="B229" i="19"/>
  <c r="G228" i="19"/>
  <c r="F228" i="19"/>
  <c r="E228" i="19"/>
  <c r="D228" i="19"/>
  <c r="C228" i="19"/>
  <c r="B228" i="19"/>
  <c r="G227" i="19"/>
  <c r="F227" i="19"/>
  <c r="E227" i="19"/>
  <c r="D227" i="19"/>
  <c r="C227" i="19"/>
  <c r="B227" i="19"/>
  <c r="G226" i="19"/>
  <c r="F226" i="19"/>
  <c r="E226" i="19"/>
  <c r="D226" i="19"/>
  <c r="C226" i="19"/>
  <c r="B226" i="19"/>
  <c r="G225" i="19"/>
  <c r="F225" i="19"/>
  <c r="E225" i="19"/>
  <c r="D225" i="19"/>
  <c r="C225" i="19"/>
  <c r="B225" i="19"/>
  <c r="G224" i="19"/>
  <c r="F224" i="19"/>
  <c r="E224" i="19"/>
  <c r="D224" i="19"/>
  <c r="C224" i="19"/>
  <c r="B224" i="19"/>
  <c r="G223" i="19"/>
  <c r="F223" i="19"/>
  <c r="E223" i="19"/>
  <c r="D223" i="19"/>
  <c r="C223" i="19"/>
  <c r="B223" i="19"/>
  <c r="G222" i="19"/>
  <c r="F222" i="19"/>
  <c r="E222" i="19"/>
  <c r="D222" i="19"/>
  <c r="C222" i="19"/>
  <c r="B222" i="19"/>
  <c r="G221" i="19"/>
  <c r="F221" i="19"/>
  <c r="E221" i="19"/>
  <c r="D221" i="19"/>
  <c r="C221" i="19"/>
  <c r="B221" i="19"/>
  <c r="G220" i="19"/>
  <c r="F220" i="19"/>
  <c r="E220" i="19"/>
  <c r="D220" i="19"/>
  <c r="C220" i="19"/>
  <c r="B220" i="19"/>
  <c r="G219" i="19"/>
  <c r="F219" i="19"/>
  <c r="E219" i="19"/>
  <c r="D219" i="19"/>
  <c r="C219" i="19"/>
  <c r="B219" i="19"/>
  <c r="G218" i="19"/>
  <c r="F218" i="19"/>
  <c r="E218" i="19"/>
  <c r="D218" i="19"/>
  <c r="C218" i="19"/>
  <c r="B218" i="19"/>
  <c r="G217" i="19"/>
  <c r="F217" i="19"/>
  <c r="E217" i="19"/>
  <c r="D217" i="19"/>
  <c r="C217" i="19"/>
  <c r="B217" i="19"/>
  <c r="G216" i="19"/>
  <c r="F216" i="19"/>
  <c r="E216" i="19"/>
  <c r="D216" i="19"/>
  <c r="C216" i="19"/>
  <c r="B216" i="19"/>
  <c r="G215" i="19"/>
  <c r="F215" i="19"/>
  <c r="E215" i="19"/>
  <c r="D215" i="19"/>
  <c r="C215" i="19"/>
  <c r="B215" i="19"/>
  <c r="G209" i="19"/>
  <c r="F209" i="19"/>
  <c r="E209" i="19"/>
  <c r="D209" i="19"/>
  <c r="C209" i="19"/>
  <c r="B209" i="19"/>
  <c r="G208" i="19"/>
  <c r="F208" i="19"/>
  <c r="E208" i="19"/>
  <c r="D208" i="19"/>
  <c r="C208" i="19"/>
  <c r="B208" i="19"/>
  <c r="G207" i="19"/>
  <c r="F207" i="19"/>
  <c r="E207" i="19"/>
  <c r="D207" i="19"/>
  <c r="C207" i="19"/>
  <c r="B207" i="19"/>
  <c r="G206" i="19"/>
  <c r="F206" i="19"/>
  <c r="E206" i="19"/>
  <c r="D206" i="19"/>
  <c r="C206" i="19"/>
  <c r="B206" i="19"/>
  <c r="G205" i="19"/>
  <c r="F205" i="19"/>
  <c r="E205" i="19"/>
  <c r="D205" i="19"/>
  <c r="C205" i="19"/>
  <c r="B205" i="19"/>
  <c r="G204" i="19"/>
  <c r="F204" i="19"/>
  <c r="E204" i="19"/>
  <c r="D204" i="19"/>
  <c r="C204" i="19"/>
  <c r="B204" i="19"/>
  <c r="G203" i="19"/>
  <c r="F203" i="19"/>
  <c r="E203" i="19"/>
  <c r="D203" i="19"/>
  <c r="C203" i="19"/>
  <c r="B203" i="19"/>
  <c r="G202" i="19"/>
  <c r="F202" i="19"/>
  <c r="E202" i="19"/>
  <c r="D202" i="19"/>
  <c r="C202" i="19"/>
  <c r="B202" i="19"/>
  <c r="G201" i="19"/>
  <c r="F201" i="19"/>
  <c r="E201" i="19"/>
  <c r="D201" i="19"/>
  <c r="C201" i="19"/>
  <c r="B201" i="19"/>
  <c r="G200" i="19"/>
  <c r="F200" i="19"/>
  <c r="E200" i="19"/>
  <c r="D200" i="19"/>
  <c r="C200" i="19"/>
  <c r="B200" i="19"/>
  <c r="G199" i="19"/>
  <c r="F199" i="19"/>
  <c r="E199" i="19"/>
  <c r="D199" i="19"/>
  <c r="C199" i="19"/>
  <c r="B199" i="19"/>
  <c r="G198" i="19"/>
  <c r="F198" i="19"/>
  <c r="E198" i="19"/>
  <c r="D198" i="19"/>
  <c r="C198" i="19"/>
  <c r="B198" i="19"/>
  <c r="G197" i="19"/>
  <c r="F197" i="19"/>
  <c r="E197" i="19"/>
  <c r="D197" i="19"/>
  <c r="C197" i="19"/>
  <c r="B197" i="19"/>
  <c r="G196" i="19"/>
  <c r="F196" i="19"/>
  <c r="E196" i="19"/>
  <c r="D196" i="19"/>
  <c r="C196" i="19"/>
  <c r="B196" i="19"/>
  <c r="G195" i="19"/>
  <c r="F195" i="19"/>
  <c r="E195" i="19"/>
  <c r="D195" i="19"/>
  <c r="C195" i="19"/>
  <c r="B195" i="19"/>
  <c r="G194" i="19"/>
  <c r="F194" i="19"/>
  <c r="E194" i="19"/>
  <c r="D194" i="19"/>
  <c r="C194" i="19"/>
  <c r="B194" i="19"/>
  <c r="G193" i="19"/>
  <c r="F193" i="19"/>
  <c r="E193" i="19"/>
  <c r="D193" i="19"/>
  <c r="C193" i="19"/>
  <c r="B193" i="19"/>
  <c r="G192" i="19"/>
  <c r="F192" i="19"/>
  <c r="E192" i="19"/>
  <c r="D192" i="19"/>
  <c r="C192" i="19"/>
  <c r="B192" i="19"/>
  <c r="G191" i="19"/>
  <c r="F191" i="19"/>
  <c r="E191" i="19"/>
  <c r="D191" i="19"/>
  <c r="C191" i="19"/>
  <c r="B191" i="19"/>
  <c r="G190" i="19"/>
  <c r="F190" i="19"/>
  <c r="E190" i="19"/>
  <c r="D190" i="19"/>
  <c r="C190" i="19"/>
  <c r="B190" i="19"/>
  <c r="G189" i="19"/>
  <c r="F189" i="19"/>
  <c r="E189" i="19"/>
  <c r="D189" i="19"/>
  <c r="C189" i="19"/>
  <c r="B189" i="19"/>
  <c r="G188" i="19"/>
  <c r="F188" i="19"/>
  <c r="E188" i="19"/>
  <c r="D188" i="19"/>
  <c r="C188" i="19"/>
  <c r="B188" i="19"/>
  <c r="G187" i="19"/>
  <c r="F187" i="19"/>
  <c r="E187" i="19"/>
  <c r="D187" i="19"/>
  <c r="C187" i="19"/>
  <c r="B187" i="19"/>
  <c r="G186" i="19"/>
  <c r="F186" i="19"/>
  <c r="E186" i="19"/>
  <c r="D186" i="19"/>
  <c r="C186" i="19"/>
  <c r="B186" i="19"/>
  <c r="G185" i="19"/>
  <c r="F185" i="19"/>
  <c r="E185" i="19"/>
  <c r="D185" i="19"/>
  <c r="C185" i="19"/>
  <c r="B185" i="19"/>
  <c r="G184" i="19"/>
  <c r="F184" i="19"/>
  <c r="E184" i="19"/>
  <c r="D184" i="19"/>
  <c r="C184" i="19"/>
  <c r="B184" i="19"/>
  <c r="G183" i="19"/>
  <c r="F183" i="19"/>
  <c r="E183" i="19"/>
  <c r="D183" i="19"/>
  <c r="C183" i="19"/>
  <c r="B183" i="19"/>
  <c r="G182" i="19"/>
  <c r="F182" i="19"/>
  <c r="E182" i="19"/>
  <c r="D182" i="19"/>
  <c r="C182" i="19"/>
  <c r="B182" i="19"/>
  <c r="G181" i="19"/>
  <c r="F181" i="19"/>
  <c r="E181" i="19"/>
  <c r="D181" i="19"/>
  <c r="C181" i="19"/>
  <c r="B181" i="19"/>
  <c r="G180" i="19"/>
  <c r="F180" i="19"/>
  <c r="E180" i="19"/>
  <c r="D180" i="19"/>
  <c r="C180" i="19"/>
  <c r="B180" i="19"/>
  <c r="G174" i="19"/>
  <c r="F174" i="19"/>
  <c r="E174" i="19"/>
  <c r="D174" i="19"/>
  <c r="C174" i="19"/>
  <c r="B174" i="19"/>
  <c r="G173" i="19"/>
  <c r="F173" i="19"/>
  <c r="E173" i="19"/>
  <c r="D173" i="19"/>
  <c r="C173" i="19"/>
  <c r="B173" i="19"/>
  <c r="G172" i="19"/>
  <c r="F172" i="19"/>
  <c r="E172" i="19"/>
  <c r="D172" i="19"/>
  <c r="C172" i="19"/>
  <c r="B172" i="19"/>
  <c r="G171" i="19"/>
  <c r="F171" i="19"/>
  <c r="E171" i="19"/>
  <c r="D171" i="19"/>
  <c r="C171" i="19"/>
  <c r="B171" i="19"/>
  <c r="G170" i="19"/>
  <c r="F170" i="19"/>
  <c r="E170" i="19"/>
  <c r="D170" i="19"/>
  <c r="C170" i="19"/>
  <c r="B170" i="19"/>
  <c r="G169" i="19"/>
  <c r="F169" i="19"/>
  <c r="E169" i="19"/>
  <c r="D169" i="19"/>
  <c r="C169" i="19"/>
  <c r="B169" i="19"/>
  <c r="G168" i="19"/>
  <c r="F168" i="19"/>
  <c r="E168" i="19"/>
  <c r="D168" i="19"/>
  <c r="C168" i="19"/>
  <c r="B168" i="19"/>
  <c r="G167" i="19"/>
  <c r="F167" i="19"/>
  <c r="E167" i="19"/>
  <c r="D167" i="19"/>
  <c r="C167" i="19"/>
  <c r="B167" i="19"/>
  <c r="G166" i="19"/>
  <c r="F166" i="19"/>
  <c r="E166" i="19"/>
  <c r="D166" i="19"/>
  <c r="C166" i="19"/>
  <c r="B166" i="19"/>
  <c r="G165" i="19"/>
  <c r="F165" i="19"/>
  <c r="E165" i="19"/>
  <c r="D165" i="19"/>
  <c r="C165" i="19"/>
  <c r="B165" i="19"/>
  <c r="G164" i="19"/>
  <c r="F164" i="19"/>
  <c r="E164" i="19"/>
  <c r="D164" i="19"/>
  <c r="C164" i="19"/>
  <c r="B164" i="19"/>
  <c r="G163" i="19"/>
  <c r="F163" i="19"/>
  <c r="E163" i="19"/>
  <c r="D163" i="19"/>
  <c r="C163" i="19"/>
  <c r="B163" i="19"/>
  <c r="G162" i="19"/>
  <c r="F162" i="19"/>
  <c r="E162" i="19"/>
  <c r="D162" i="19"/>
  <c r="C162" i="19"/>
  <c r="B162" i="19"/>
  <c r="G161" i="19"/>
  <c r="F161" i="19"/>
  <c r="E161" i="19"/>
  <c r="D161" i="19"/>
  <c r="C161" i="19"/>
  <c r="B161" i="19"/>
  <c r="G160" i="19"/>
  <c r="F160" i="19"/>
  <c r="E160" i="19"/>
  <c r="D160" i="19"/>
  <c r="C160" i="19"/>
  <c r="B160" i="19"/>
  <c r="G159" i="19"/>
  <c r="F159" i="19"/>
  <c r="E159" i="19"/>
  <c r="D159" i="19"/>
  <c r="C159" i="19"/>
  <c r="B159" i="19"/>
  <c r="G158" i="19"/>
  <c r="F158" i="19"/>
  <c r="E158" i="19"/>
  <c r="D158" i="19"/>
  <c r="C158" i="19"/>
  <c r="B158" i="19"/>
  <c r="G157" i="19"/>
  <c r="F157" i="19"/>
  <c r="E157" i="19"/>
  <c r="D157" i="19"/>
  <c r="C157" i="19"/>
  <c r="B157" i="19"/>
  <c r="G156" i="19"/>
  <c r="F156" i="19"/>
  <c r="E156" i="19"/>
  <c r="D156" i="19"/>
  <c r="C156" i="19"/>
  <c r="B156" i="19"/>
  <c r="G155" i="19"/>
  <c r="F155" i="19"/>
  <c r="E155" i="19"/>
  <c r="D155" i="19"/>
  <c r="C155" i="19"/>
  <c r="B155" i="19"/>
  <c r="G154" i="19"/>
  <c r="F154" i="19"/>
  <c r="E154" i="19"/>
  <c r="D154" i="19"/>
  <c r="C154" i="19"/>
  <c r="B154" i="19"/>
  <c r="G153" i="19"/>
  <c r="F153" i="19"/>
  <c r="E153" i="19"/>
  <c r="D153" i="19"/>
  <c r="C153" i="19"/>
  <c r="B153" i="19"/>
  <c r="G152" i="19"/>
  <c r="F152" i="19"/>
  <c r="E152" i="19"/>
  <c r="D152" i="19"/>
  <c r="C152" i="19"/>
  <c r="B152" i="19"/>
  <c r="G151" i="19"/>
  <c r="F151" i="19"/>
  <c r="E151" i="19"/>
  <c r="D151" i="19"/>
  <c r="C151" i="19"/>
  <c r="B151" i="19"/>
  <c r="G150" i="19"/>
  <c r="F150" i="19"/>
  <c r="E150" i="19"/>
  <c r="D150" i="19"/>
  <c r="C150" i="19"/>
  <c r="B150" i="19"/>
  <c r="G149" i="19"/>
  <c r="F149" i="19"/>
  <c r="E149" i="19"/>
  <c r="D149" i="19"/>
  <c r="C149" i="19"/>
  <c r="B149" i="19"/>
  <c r="G148" i="19"/>
  <c r="F148" i="19"/>
  <c r="E148" i="19"/>
  <c r="D148" i="19"/>
  <c r="C148" i="19"/>
  <c r="B148" i="19"/>
  <c r="G147" i="19"/>
  <c r="F147" i="19"/>
  <c r="E147" i="19"/>
  <c r="D147" i="19"/>
  <c r="C147" i="19"/>
  <c r="B147" i="19"/>
  <c r="G146" i="19"/>
  <c r="F146" i="19"/>
  <c r="E146" i="19"/>
  <c r="D146" i="19"/>
  <c r="C146" i="19"/>
  <c r="B146" i="19"/>
  <c r="G145" i="19"/>
  <c r="F145" i="19"/>
  <c r="E145" i="19"/>
  <c r="D145" i="19"/>
  <c r="C145" i="19"/>
  <c r="B145" i="19"/>
  <c r="G139" i="19"/>
  <c r="F139" i="19"/>
  <c r="E139" i="19"/>
  <c r="D139" i="19"/>
  <c r="C139" i="19"/>
  <c r="B139" i="19"/>
  <c r="G138" i="19"/>
  <c r="F138" i="19"/>
  <c r="E138" i="19"/>
  <c r="D138" i="19"/>
  <c r="C138" i="19"/>
  <c r="B138" i="19"/>
  <c r="G137" i="19"/>
  <c r="F137" i="19"/>
  <c r="E137" i="19"/>
  <c r="D137" i="19"/>
  <c r="C137" i="19"/>
  <c r="B137" i="19"/>
  <c r="G136" i="19"/>
  <c r="F136" i="19"/>
  <c r="E136" i="19"/>
  <c r="D136" i="19"/>
  <c r="C136" i="19"/>
  <c r="B136" i="19"/>
  <c r="G135" i="19"/>
  <c r="F135" i="19"/>
  <c r="E135" i="19"/>
  <c r="D135" i="19"/>
  <c r="C135" i="19"/>
  <c r="B135" i="19"/>
  <c r="G134" i="19"/>
  <c r="F134" i="19"/>
  <c r="E134" i="19"/>
  <c r="D134" i="19"/>
  <c r="C134" i="19"/>
  <c r="B134" i="19"/>
  <c r="G133" i="19"/>
  <c r="F133" i="19"/>
  <c r="E133" i="19"/>
  <c r="D133" i="19"/>
  <c r="C133" i="19"/>
  <c r="B133" i="19"/>
  <c r="G132" i="19"/>
  <c r="F132" i="19"/>
  <c r="E132" i="19"/>
  <c r="D132" i="19"/>
  <c r="C132" i="19"/>
  <c r="B132" i="19"/>
  <c r="G131" i="19"/>
  <c r="F131" i="19"/>
  <c r="E131" i="19"/>
  <c r="D131" i="19"/>
  <c r="C131" i="19"/>
  <c r="B131" i="19"/>
  <c r="G130" i="19"/>
  <c r="F130" i="19"/>
  <c r="E130" i="19"/>
  <c r="D130" i="19"/>
  <c r="C130" i="19"/>
  <c r="B130" i="19"/>
  <c r="G129" i="19"/>
  <c r="F129" i="19"/>
  <c r="E129" i="19"/>
  <c r="D129" i="19"/>
  <c r="C129" i="19"/>
  <c r="B129" i="19"/>
  <c r="G128" i="19"/>
  <c r="F128" i="19"/>
  <c r="E128" i="19"/>
  <c r="D128" i="19"/>
  <c r="C128" i="19"/>
  <c r="B128" i="19"/>
  <c r="G127" i="19"/>
  <c r="F127" i="19"/>
  <c r="E127" i="19"/>
  <c r="D127" i="19"/>
  <c r="C127" i="19"/>
  <c r="B127" i="19"/>
  <c r="G126" i="19"/>
  <c r="F126" i="19"/>
  <c r="E126" i="19"/>
  <c r="D126" i="19"/>
  <c r="C126" i="19"/>
  <c r="B126" i="19"/>
  <c r="G125" i="19"/>
  <c r="F125" i="19"/>
  <c r="E125" i="19"/>
  <c r="D125" i="19"/>
  <c r="C125" i="19"/>
  <c r="B125" i="19"/>
  <c r="G124" i="19"/>
  <c r="F124" i="19"/>
  <c r="E124" i="19"/>
  <c r="D124" i="19"/>
  <c r="C124" i="19"/>
  <c r="B124" i="19"/>
  <c r="G123" i="19"/>
  <c r="F123" i="19"/>
  <c r="E123" i="19"/>
  <c r="D123" i="19"/>
  <c r="C123" i="19"/>
  <c r="B123" i="19"/>
  <c r="G122" i="19"/>
  <c r="F122" i="19"/>
  <c r="E122" i="19"/>
  <c r="D122" i="19"/>
  <c r="C122" i="19"/>
  <c r="B122" i="19"/>
  <c r="G121" i="19"/>
  <c r="F121" i="19"/>
  <c r="E121" i="19"/>
  <c r="D121" i="19"/>
  <c r="C121" i="19"/>
  <c r="B121" i="19"/>
  <c r="G120" i="19"/>
  <c r="F120" i="19"/>
  <c r="E120" i="19"/>
  <c r="D120" i="19"/>
  <c r="C120" i="19"/>
  <c r="B120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G112" i="19"/>
  <c r="F112" i="19"/>
  <c r="E112" i="19"/>
  <c r="D112" i="19"/>
  <c r="C112" i="19"/>
  <c r="B112" i="19"/>
  <c r="G111" i="19"/>
  <c r="F111" i="19"/>
  <c r="E111" i="19"/>
  <c r="D111" i="19"/>
  <c r="C111" i="19"/>
  <c r="B111" i="19"/>
  <c r="G110" i="19"/>
  <c r="F110" i="19"/>
  <c r="E110" i="19"/>
  <c r="D110" i="19"/>
  <c r="C110" i="19"/>
  <c r="B110" i="19"/>
  <c r="G104" i="19"/>
  <c r="F104" i="19"/>
  <c r="E104" i="19"/>
  <c r="D104" i="19"/>
  <c r="C104" i="19"/>
  <c r="B104" i="19"/>
  <c r="G103" i="19"/>
  <c r="F103" i="19"/>
  <c r="E103" i="19"/>
  <c r="D103" i="19"/>
  <c r="C103" i="19"/>
  <c r="B103" i="19"/>
  <c r="G102" i="19"/>
  <c r="F102" i="19"/>
  <c r="E102" i="19"/>
  <c r="D102" i="19"/>
  <c r="C102" i="19"/>
  <c r="B102" i="19"/>
  <c r="G101" i="19"/>
  <c r="F101" i="19"/>
  <c r="E101" i="19"/>
  <c r="D101" i="19"/>
  <c r="C101" i="19"/>
  <c r="B101" i="19"/>
  <c r="G100" i="19"/>
  <c r="F100" i="19"/>
  <c r="E100" i="19"/>
  <c r="D100" i="19"/>
  <c r="C100" i="19"/>
  <c r="B100" i="19"/>
  <c r="G99" i="19"/>
  <c r="F99" i="19"/>
  <c r="E99" i="19"/>
  <c r="D99" i="19"/>
  <c r="C99" i="19"/>
  <c r="B99" i="19"/>
  <c r="G98" i="19"/>
  <c r="F98" i="19"/>
  <c r="E98" i="19"/>
  <c r="D98" i="19"/>
  <c r="C98" i="19"/>
  <c r="B98" i="19"/>
  <c r="G97" i="19"/>
  <c r="F97" i="19"/>
  <c r="E97" i="19"/>
  <c r="D97" i="19"/>
  <c r="C97" i="19"/>
  <c r="B97" i="19"/>
  <c r="G96" i="19"/>
  <c r="F96" i="19"/>
  <c r="E96" i="19"/>
  <c r="D96" i="19"/>
  <c r="C96" i="19"/>
  <c r="B96" i="19"/>
  <c r="G95" i="19"/>
  <c r="F95" i="19"/>
  <c r="E95" i="19"/>
  <c r="D95" i="19"/>
  <c r="C95" i="19"/>
  <c r="B95" i="19"/>
  <c r="G94" i="19"/>
  <c r="F94" i="19"/>
  <c r="E94" i="19"/>
  <c r="D94" i="19"/>
  <c r="C94" i="19"/>
  <c r="B94" i="19"/>
  <c r="G93" i="19"/>
  <c r="F93" i="19"/>
  <c r="E93" i="19"/>
  <c r="D93" i="19"/>
  <c r="C93" i="19"/>
  <c r="B93" i="19"/>
  <c r="G92" i="19"/>
  <c r="F92" i="19"/>
  <c r="E92" i="19"/>
  <c r="D92" i="19"/>
  <c r="C92" i="19"/>
  <c r="B92" i="19"/>
  <c r="G91" i="19"/>
  <c r="F91" i="19"/>
  <c r="E91" i="19"/>
  <c r="D91" i="19"/>
  <c r="C91" i="19"/>
  <c r="B91" i="19"/>
  <c r="G90" i="19"/>
  <c r="F90" i="19"/>
  <c r="E90" i="19"/>
  <c r="D90" i="19"/>
  <c r="C90" i="19"/>
  <c r="B90" i="19"/>
  <c r="G89" i="19"/>
  <c r="F89" i="19"/>
  <c r="E89" i="19"/>
  <c r="D89" i="19"/>
  <c r="C89" i="19"/>
  <c r="B89" i="19"/>
  <c r="G88" i="19"/>
  <c r="F88" i="19"/>
  <c r="E88" i="19"/>
  <c r="D88" i="19"/>
  <c r="C88" i="19"/>
  <c r="B88" i="19"/>
  <c r="G87" i="19"/>
  <c r="F87" i="19"/>
  <c r="E87" i="19"/>
  <c r="D87" i="19"/>
  <c r="C87" i="19"/>
  <c r="B87" i="19"/>
  <c r="G86" i="19"/>
  <c r="F86" i="19"/>
  <c r="E86" i="19"/>
  <c r="D86" i="19"/>
  <c r="C86" i="19"/>
  <c r="B86" i="19"/>
  <c r="G85" i="19"/>
  <c r="F85" i="19"/>
  <c r="E85" i="19"/>
  <c r="D85" i="19"/>
  <c r="C85" i="19"/>
  <c r="B85" i="19"/>
  <c r="G84" i="19"/>
  <c r="F84" i="19"/>
  <c r="E84" i="19"/>
  <c r="D84" i="19"/>
  <c r="C84" i="19"/>
  <c r="B84" i="19"/>
  <c r="G83" i="19"/>
  <c r="F83" i="19"/>
  <c r="E83" i="19"/>
  <c r="D83" i="19"/>
  <c r="C83" i="19"/>
  <c r="B83" i="19"/>
  <c r="G82" i="19"/>
  <c r="F82" i="19"/>
  <c r="E82" i="19"/>
  <c r="D82" i="19"/>
  <c r="C82" i="19"/>
  <c r="B82" i="19"/>
  <c r="G81" i="19"/>
  <c r="F81" i="19"/>
  <c r="E81" i="19"/>
  <c r="D81" i="19"/>
  <c r="C81" i="19"/>
  <c r="B81" i="19"/>
  <c r="G80" i="19"/>
  <c r="F80" i="19"/>
  <c r="E80" i="19"/>
  <c r="D80" i="19"/>
  <c r="C80" i="19"/>
  <c r="B80" i="19"/>
  <c r="G79" i="19"/>
  <c r="F79" i="19"/>
  <c r="E79" i="19"/>
  <c r="D79" i="19"/>
  <c r="C79" i="19"/>
  <c r="B79" i="19"/>
  <c r="G78" i="19"/>
  <c r="F78" i="19"/>
  <c r="E78" i="19"/>
  <c r="D78" i="19"/>
  <c r="C78" i="19"/>
  <c r="B78" i="19"/>
  <c r="G77" i="19"/>
  <c r="F77" i="19"/>
  <c r="E77" i="19"/>
  <c r="D77" i="19"/>
  <c r="C77" i="19"/>
  <c r="B77" i="19"/>
  <c r="G76" i="19"/>
  <c r="F76" i="19"/>
  <c r="E76" i="19"/>
  <c r="D76" i="19"/>
  <c r="C76" i="19"/>
  <c r="B76" i="19"/>
  <c r="G75" i="19"/>
  <c r="F75" i="19"/>
  <c r="E75" i="19"/>
  <c r="D75" i="19"/>
  <c r="C75" i="19"/>
  <c r="B75" i="19"/>
  <c r="G69" i="19"/>
  <c r="F69" i="19"/>
  <c r="E69" i="19"/>
  <c r="D69" i="19"/>
  <c r="C69" i="19"/>
  <c r="B69" i="19"/>
  <c r="G68" i="19"/>
  <c r="F68" i="19"/>
  <c r="E68" i="19"/>
  <c r="D68" i="19"/>
  <c r="C68" i="19"/>
  <c r="B68" i="19"/>
  <c r="G67" i="19"/>
  <c r="F67" i="19"/>
  <c r="E67" i="19"/>
  <c r="D67" i="19"/>
  <c r="C67" i="19"/>
  <c r="B67" i="19"/>
  <c r="G66" i="19"/>
  <c r="F66" i="19"/>
  <c r="E66" i="19"/>
  <c r="D66" i="19"/>
  <c r="C66" i="19"/>
  <c r="B66" i="19"/>
  <c r="G65" i="19"/>
  <c r="F65" i="19"/>
  <c r="E65" i="19"/>
  <c r="D65" i="19"/>
  <c r="C65" i="19"/>
  <c r="B65" i="19"/>
  <c r="G64" i="19"/>
  <c r="F64" i="19"/>
  <c r="E64" i="19"/>
  <c r="D64" i="19"/>
  <c r="C64" i="19"/>
  <c r="B64" i="19"/>
  <c r="G63" i="19"/>
  <c r="F63" i="19"/>
  <c r="E63" i="19"/>
  <c r="D63" i="19"/>
  <c r="C63" i="19"/>
  <c r="B63" i="19"/>
  <c r="G62" i="19"/>
  <c r="F62" i="19"/>
  <c r="E62" i="19"/>
  <c r="D62" i="19"/>
  <c r="C62" i="19"/>
  <c r="B62" i="19"/>
  <c r="G61" i="19"/>
  <c r="F61" i="19"/>
  <c r="E61" i="19"/>
  <c r="D61" i="19"/>
  <c r="C61" i="19"/>
  <c r="B61" i="19"/>
  <c r="G60" i="19"/>
  <c r="F60" i="19"/>
  <c r="E60" i="19"/>
  <c r="D60" i="19"/>
  <c r="C60" i="19"/>
  <c r="B60" i="19"/>
  <c r="G59" i="19"/>
  <c r="F59" i="19"/>
  <c r="E59" i="19"/>
  <c r="D59" i="19"/>
  <c r="C59" i="19"/>
  <c r="B59" i="19"/>
  <c r="G58" i="19"/>
  <c r="F58" i="19"/>
  <c r="E58" i="19"/>
  <c r="D58" i="19"/>
  <c r="C58" i="19"/>
  <c r="B58" i="19"/>
  <c r="G57" i="19"/>
  <c r="F57" i="19"/>
  <c r="E57" i="19"/>
  <c r="D57" i="19"/>
  <c r="C57" i="19"/>
  <c r="B57" i="19"/>
  <c r="G56" i="19"/>
  <c r="F56" i="19"/>
  <c r="E56" i="19"/>
  <c r="D56" i="19"/>
  <c r="C56" i="19"/>
  <c r="B56" i="19"/>
  <c r="G55" i="19"/>
  <c r="F55" i="19"/>
  <c r="E55" i="19"/>
  <c r="D55" i="19"/>
  <c r="C55" i="19"/>
  <c r="B55" i="19"/>
  <c r="G54" i="19"/>
  <c r="F54" i="19"/>
  <c r="E54" i="19"/>
  <c r="D54" i="19"/>
  <c r="C54" i="19"/>
  <c r="B54" i="19"/>
  <c r="G53" i="19"/>
  <c r="F53" i="19"/>
  <c r="E53" i="19"/>
  <c r="D53" i="19"/>
  <c r="C53" i="19"/>
  <c r="B53" i="19"/>
  <c r="G52" i="19"/>
  <c r="F52" i="19"/>
  <c r="E52" i="19"/>
  <c r="D52" i="19"/>
  <c r="C52" i="19"/>
  <c r="B52" i="19"/>
  <c r="G51" i="19"/>
  <c r="F51" i="19"/>
  <c r="E51" i="19"/>
  <c r="D51" i="19"/>
  <c r="C51" i="19"/>
  <c r="B51" i="19"/>
  <c r="G50" i="19"/>
  <c r="F50" i="19"/>
  <c r="E50" i="19"/>
  <c r="D50" i="19"/>
  <c r="C50" i="19"/>
  <c r="B50" i="19"/>
  <c r="G49" i="19"/>
  <c r="F49" i="19"/>
  <c r="E49" i="19"/>
  <c r="D49" i="19"/>
  <c r="C49" i="19"/>
  <c r="B49" i="19"/>
  <c r="G48" i="19"/>
  <c r="F48" i="19"/>
  <c r="E48" i="19"/>
  <c r="D48" i="19"/>
  <c r="C48" i="19"/>
  <c r="B48" i="19"/>
  <c r="G47" i="19"/>
  <c r="F47" i="19"/>
  <c r="E47" i="19"/>
  <c r="D47" i="19"/>
  <c r="C47" i="19"/>
  <c r="B47" i="19"/>
  <c r="G46" i="19"/>
  <c r="F46" i="19"/>
  <c r="E46" i="19"/>
  <c r="D46" i="19"/>
  <c r="C46" i="19"/>
  <c r="B46" i="19"/>
  <c r="G45" i="19"/>
  <c r="F45" i="19"/>
  <c r="E45" i="19"/>
  <c r="D45" i="19"/>
  <c r="C45" i="19"/>
  <c r="B45" i="19"/>
  <c r="G44" i="19"/>
  <c r="F44" i="19"/>
  <c r="E44" i="19"/>
  <c r="D44" i="19"/>
  <c r="C44" i="19"/>
  <c r="B44" i="19"/>
  <c r="G43" i="19"/>
  <c r="F43" i="19"/>
  <c r="E43" i="19"/>
  <c r="D43" i="19"/>
  <c r="C43" i="19"/>
  <c r="B43" i="19"/>
  <c r="G42" i="19"/>
  <c r="F42" i="19"/>
  <c r="E42" i="19"/>
  <c r="D42" i="19"/>
  <c r="C42" i="19"/>
  <c r="B42" i="19"/>
  <c r="G41" i="19"/>
  <c r="F41" i="19"/>
  <c r="E41" i="19"/>
  <c r="D41" i="19"/>
  <c r="C41" i="19"/>
  <c r="B41" i="19"/>
  <c r="G40" i="19"/>
  <c r="F40" i="19"/>
  <c r="E40" i="19"/>
  <c r="D40" i="19"/>
  <c r="C40" i="19"/>
  <c r="B40" i="19"/>
  <c r="G34" i="19"/>
  <c r="F34" i="19"/>
  <c r="E34" i="19"/>
  <c r="D34" i="19"/>
  <c r="C34" i="19"/>
  <c r="B34" i="19"/>
  <c r="G33" i="19"/>
  <c r="F33" i="19"/>
  <c r="E33" i="19"/>
  <c r="D33" i="19"/>
  <c r="C33" i="19"/>
  <c r="B33" i="19"/>
  <c r="G32" i="19"/>
  <c r="F32" i="19"/>
  <c r="E32" i="19"/>
  <c r="D32" i="19"/>
  <c r="C32" i="19"/>
  <c r="B32" i="19"/>
  <c r="G31" i="19"/>
  <c r="F31" i="19"/>
  <c r="E31" i="19"/>
  <c r="D31" i="19"/>
  <c r="C31" i="19"/>
  <c r="B31" i="19"/>
  <c r="G30" i="19"/>
  <c r="F30" i="19"/>
  <c r="E30" i="19"/>
  <c r="D30" i="19"/>
  <c r="C30" i="19"/>
  <c r="B30" i="19"/>
  <c r="G29" i="19"/>
  <c r="F29" i="19"/>
  <c r="E29" i="19"/>
  <c r="D29" i="19"/>
  <c r="C29" i="19"/>
  <c r="B29" i="19"/>
  <c r="G28" i="19"/>
  <c r="F28" i="19"/>
  <c r="E28" i="19"/>
  <c r="D28" i="19"/>
  <c r="C28" i="19"/>
  <c r="B28" i="19"/>
  <c r="G27" i="19"/>
  <c r="F27" i="19"/>
  <c r="E27" i="19"/>
  <c r="D27" i="19"/>
  <c r="C27" i="19"/>
  <c r="B27" i="19"/>
  <c r="G26" i="19"/>
  <c r="F26" i="19"/>
  <c r="E26" i="19"/>
  <c r="D26" i="19"/>
  <c r="C26" i="19"/>
  <c r="B26" i="19"/>
  <c r="G25" i="19"/>
  <c r="F25" i="19"/>
  <c r="E25" i="19"/>
  <c r="D25" i="19"/>
  <c r="C25" i="19"/>
  <c r="B25" i="19"/>
  <c r="G24" i="19"/>
  <c r="F24" i="19"/>
  <c r="E24" i="19"/>
  <c r="D24" i="19"/>
  <c r="C24" i="19"/>
  <c r="B24" i="19"/>
  <c r="G23" i="19"/>
  <c r="F23" i="19"/>
  <c r="E23" i="19"/>
  <c r="D23" i="19"/>
  <c r="C23" i="19"/>
  <c r="B23" i="19"/>
  <c r="G22" i="19"/>
  <c r="F22" i="19"/>
  <c r="E22" i="19"/>
  <c r="D22" i="19"/>
  <c r="C22" i="19"/>
  <c r="B22" i="19"/>
  <c r="G21" i="19"/>
  <c r="F21" i="19"/>
  <c r="E21" i="19"/>
  <c r="D21" i="19"/>
  <c r="C21" i="19"/>
  <c r="B21" i="19"/>
  <c r="G20" i="19"/>
  <c r="F20" i="19"/>
  <c r="E20" i="19"/>
  <c r="D20" i="19"/>
  <c r="C20" i="19"/>
  <c r="B20" i="19"/>
  <c r="G19" i="19"/>
  <c r="F19" i="19"/>
  <c r="E19" i="19"/>
  <c r="D19" i="19"/>
  <c r="C19" i="19"/>
  <c r="B19" i="19"/>
  <c r="G18" i="19"/>
  <c r="F18" i="19"/>
  <c r="E18" i="19"/>
  <c r="D18" i="19"/>
  <c r="C18" i="19"/>
  <c r="B18" i="19"/>
  <c r="G17" i="19"/>
  <c r="F17" i="19"/>
  <c r="E17" i="19"/>
  <c r="D17" i="19"/>
  <c r="C17" i="19"/>
  <c r="B17" i="19"/>
  <c r="G16" i="19"/>
  <c r="F16" i="19"/>
  <c r="E16" i="19"/>
  <c r="D16" i="19"/>
  <c r="C16" i="19"/>
  <c r="B16" i="19"/>
  <c r="G15" i="19"/>
  <c r="F15" i="19"/>
  <c r="E15" i="19"/>
  <c r="D15" i="19"/>
  <c r="C15" i="19"/>
  <c r="B15" i="19"/>
  <c r="G14" i="19"/>
  <c r="F14" i="19"/>
  <c r="E14" i="19"/>
  <c r="D14" i="19"/>
  <c r="C14" i="19"/>
  <c r="B14" i="19"/>
  <c r="G13" i="19"/>
  <c r="F13" i="19"/>
  <c r="E13" i="19"/>
  <c r="D13" i="19"/>
  <c r="C13" i="19"/>
  <c r="B13" i="19"/>
  <c r="G12" i="19"/>
  <c r="F12" i="19"/>
  <c r="E12" i="19"/>
  <c r="D12" i="19"/>
  <c r="C12" i="19"/>
  <c r="B12" i="19"/>
  <c r="G11" i="19"/>
  <c r="F11" i="19"/>
  <c r="E11" i="19"/>
  <c r="D11" i="19"/>
  <c r="C11" i="19"/>
  <c r="B11" i="19"/>
  <c r="G10" i="19"/>
  <c r="F10" i="19"/>
  <c r="E10" i="19"/>
  <c r="D10" i="19"/>
  <c r="C10" i="19"/>
  <c r="B10" i="19"/>
  <c r="G9" i="19"/>
  <c r="F9" i="19"/>
  <c r="E9" i="19"/>
  <c r="D9" i="19"/>
  <c r="C9" i="19"/>
  <c r="B9" i="19"/>
  <c r="G8" i="19"/>
  <c r="F8" i="19"/>
  <c r="E8" i="19"/>
  <c r="D8" i="19"/>
  <c r="C8" i="19"/>
  <c r="B8" i="19"/>
  <c r="G7" i="19"/>
  <c r="F7" i="19"/>
  <c r="E7" i="19"/>
  <c r="D7" i="19"/>
  <c r="C7" i="19"/>
  <c r="B7" i="19"/>
  <c r="G6" i="19"/>
  <c r="F6" i="19"/>
  <c r="E6" i="19"/>
  <c r="D6" i="19"/>
  <c r="C6" i="19"/>
  <c r="B6" i="19"/>
  <c r="G5" i="19" l="1"/>
  <c r="F5" i="19"/>
  <c r="E5" i="19"/>
  <c r="D5" i="19"/>
  <c r="C5" i="19"/>
  <c r="B5" i="19"/>
  <c r="G36" i="4" l="1"/>
  <c r="F36" i="4"/>
  <c r="C36" i="4"/>
  <c r="B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W72" i="1"/>
  <c r="V72" i="1"/>
  <c r="U72" i="1"/>
  <c r="T72" i="1"/>
  <c r="S72" i="1"/>
  <c r="R72" i="1"/>
  <c r="Q72" i="1"/>
  <c r="P72" i="1"/>
  <c r="O72" i="1"/>
  <c r="N72" i="1"/>
  <c r="K72" i="1"/>
  <c r="J72" i="1"/>
  <c r="I72" i="1"/>
  <c r="H72" i="1"/>
  <c r="G72" i="1"/>
  <c r="F72" i="1"/>
  <c r="E72" i="1"/>
  <c r="D72" i="1"/>
  <c r="C72" i="1"/>
  <c r="B72" i="1"/>
  <c r="AI71" i="1"/>
  <c r="AH71" i="1"/>
  <c r="AG71" i="1"/>
  <c r="AF71" i="1"/>
  <c r="AE71" i="1"/>
  <c r="AD71" i="1"/>
  <c r="AC71" i="1"/>
  <c r="AB71" i="1"/>
  <c r="AA71" i="1"/>
  <c r="Z71" i="1"/>
  <c r="AI70" i="1"/>
  <c r="AH70" i="1"/>
  <c r="AG70" i="1"/>
  <c r="AF70" i="1"/>
  <c r="AE70" i="1"/>
  <c r="AD70" i="1"/>
  <c r="AC70" i="1"/>
  <c r="AB70" i="1"/>
  <c r="AA70" i="1"/>
  <c r="Z70" i="1"/>
  <c r="AI69" i="1"/>
  <c r="AH69" i="1"/>
  <c r="AG69" i="1"/>
  <c r="AF69" i="1"/>
  <c r="AE69" i="1"/>
  <c r="AD69" i="1"/>
  <c r="AC69" i="1"/>
  <c r="AB69" i="1"/>
  <c r="AA69" i="1"/>
  <c r="Z69" i="1"/>
  <c r="AI68" i="1"/>
  <c r="AH68" i="1"/>
  <c r="AG68" i="1"/>
  <c r="AF68" i="1"/>
  <c r="AE68" i="1"/>
  <c r="AD68" i="1"/>
  <c r="AC68" i="1"/>
  <c r="AB68" i="1"/>
  <c r="AA68" i="1"/>
  <c r="Z68" i="1"/>
  <c r="AI67" i="1"/>
  <c r="AH67" i="1"/>
  <c r="AG67" i="1"/>
  <c r="AF67" i="1"/>
  <c r="AE67" i="1"/>
  <c r="AD67" i="1"/>
  <c r="AC67" i="1"/>
  <c r="AB67" i="1"/>
  <c r="AA67" i="1"/>
  <c r="Z67" i="1"/>
  <c r="AI66" i="1"/>
  <c r="AH66" i="1"/>
  <c r="AG66" i="1"/>
  <c r="AF66" i="1"/>
  <c r="AE66" i="1"/>
  <c r="AD66" i="1"/>
  <c r="AC66" i="1"/>
  <c r="AB66" i="1"/>
  <c r="AA66" i="1"/>
  <c r="Z66" i="1"/>
  <c r="AI65" i="1"/>
  <c r="AH65" i="1"/>
  <c r="AG65" i="1"/>
  <c r="AF65" i="1"/>
  <c r="AE65" i="1"/>
  <c r="AD65" i="1"/>
  <c r="AC65" i="1"/>
  <c r="AB65" i="1"/>
  <c r="AA65" i="1"/>
  <c r="Z65" i="1"/>
  <c r="AI64" i="1"/>
  <c r="AH64" i="1"/>
  <c r="AG64" i="1"/>
  <c r="AF64" i="1"/>
  <c r="AE64" i="1"/>
  <c r="AD64" i="1"/>
  <c r="AC64" i="1"/>
  <c r="AB64" i="1"/>
  <c r="AA64" i="1"/>
  <c r="Z64" i="1"/>
  <c r="AI63" i="1"/>
  <c r="AH63" i="1"/>
  <c r="AG63" i="1"/>
  <c r="AF63" i="1"/>
  <c r="AE63" i="1"/>
  <c r="AD63" i="1"/>
  <c r="AC63" i="1"/>
  <c r="AB63" i="1"/>
  <c r="AA63" i="1"/>
  <c r="Z63" i="1"/>
  <c r="AI62" i="1"/>
  <c r="AH62" i="1"/>
  <c r="AG62" i="1"/>
  <c r="AF62" i="1"/>
  <c r="AE62" i="1"/>
  <c r="AD62" i="1"/>
  <c r="AC62" i="1"/>
  <c r="AB62" i="1"/>
  <c r="AA62" i="1"/>
  <c r="Z62" i="1"/>
  <c r="AI61" i="1"/>
  <c r="AH61" i="1"/>
  <c r="AG61" i="1"/>
  <c r="AF61" i="1"/>
  <c r="AE61" i="1"/>
  <c r="AD61" i="1"/>
  <c r="AC61" i="1"/>
  <c r="AB61" i="1"/>
  <c r="AA61" i="1"/>
  <c r="Z61" i="1"/>
  <c r="AI60" i="1"/>
  <c r="AH60" i="1"/>
  <c r="AG60" i="1"/>
  <c r="AF60" i="1"/>
  <c r="AE60" i="1"/>
  <c r="AD60" i="1"/>
  <c r="AC60" i="1"/>
  <c r="AB60" i="1"/>
  <c r="AA60" i="1"/>
  <c r="Z60" i="1"/>
  <c r="AI59" i="1"/>
  <c r="AH59" i="1"/>
  <c r="AG59" i="1"/>
  <c r="AF59" i="1"/>
  <c r="AE59" i="1"/>
  <c r="AD59" i="1"/>
  <c r="AC59" i="1"/>
  <c r="AB59" i="1"/>
  <c r="AA59" i="1"/>
  <c r="Z59" i="1"/>
  <c r="AI58" i="1"/>
  <c r="AH58" i="1"/>
  <c r="AG58" i="1"/>
  <c r="AF58" i="1"/>
  <c r="AE58" i="1"/>
  <c r="AD58" i="1"/>
  <c r="AC58" i="1"/>
  <c r="AB58" i="1"/>
  <c r="AA58" i="1"/>
  <c r="Z58" i="1"/>
  <c r="AI57" i="1"/>
  <c r="AH57" i="1"/>
  <c r="AG57" i="1"/>
  <c r="AF57" i="1"/>
  <c r="AE57" i="1"/>
  <c r="AD57" i="1"/>
  <c r="AC57" i="1"/>
  <c r="AB57" i="1"/>
  <c r="AA57" i="1"/>
  <c r="Z57" i="1"/>
  <c r="AI56" i="1"/>
  <c r="AH56" i="1"/>
  <c r="AG56" i="1"/>
  <c r="AF56" i="1"/>
  <c r="AE56" i="1"/>
  <c r="AD56" i="1"/>
  <c r="AC56" i="1"/>
  <c r="AB56" i="1"/>
  <c r="AA56" i="1"/>
  <c r="Z56" i="1"/>
  <c r="AI55" i="1"/>
  <c r="AH55" i="1"/>
  <c r="AG55" i="1"/>
  <c r="AF55" i="1"/>
  <c r="AE55" i="1"/>
  <c r="AD55" i="1"/>
  <c r="AC55" i="1"/>
  <c r="AB55" i="1"/>
  <c r="AA55" i="1"/>
  <c r="Z55" i="1"/>
  <c r="AI54" i="1"/>
  <c r="AH54" i="1"/>
  <c r="AG54" i="1"/>
  <c r="AF54" i="1"/>
  <c r="AE54" i="1"/>
  <c r="AD54" i="1"/>
  <c r="AC54" i="1"/>
  <c r="AB54" i="1"/>
  <c r="AA54" i="1"/>
  <c r="Z54" i="1"/>
  <c r="AI53" i="1"/>
  <c r="AH53" i="1"/>
  <c r="AG53" i="1"/>
  <c r="AF53" i="1"/>
  <c r="AE53" i="1"/>
  <c r="AD53" i="1"/>
  <c r="AC53" i="1"/>
  <c r="AB53" i="1"/>
  <c r="AA53" i="1"/>
  <c r="Z53" i="1"/>
  <c r="AI52" i="1"/>
  <c r="AH52" i="1"/>
  <c r="AG52" i="1"/>
  <c r="AF52" i="1"/>
  <c r="AE52" i="1"/>
  <c r="AD52" i="1"/>
  <c r="AC52" i="1"/>
  <c r="AB52" i="1"/>
  <c r="AA52" i="1"/>
  <c r="Z52" i="1"/>
  <c r="AI51" i="1"/>
  <c r="AH51" i="1"/>
  <c r="AG51" i="1"/>
  <c r="AF51" i="1"/>
  <c r="AE51" i="1"/>
  <c r="AD51" i="1"/>
  <c r="AC51" i="1"/>
  <c r="AB51" i="1"/>
  <c r="AA51" i="1"/>
  <c r="Z51" i="1"/>
  <c r="AI50" i="1"/>
  <c r="AH50" i="1"/>
  <c r="AG50" i="1"/>
  <c r="AF50" i="1"/>
  <c r="AE50" i="1"/>
  <c r="AD50" i="1"/>
  <c r="AC50" i="1"/>
  <c r="AB50" i="1"/>
  <c r="AA50" i="1"/>
  <c r="Z50" i="1"/>
  <c r="AI49" i="1"/>
  <c r="AH49" i="1"/>
  <c r="AG49" i="1"/>
  <c r="AF49" i="1"/>
  <c r="AE49" i="1"/>
  <c r="AD49" i="1"/>
  <c r="AC49" i="1"/>
  <c r="AB49" i="1"/>
  <c r="AA49" i="1"/>
  <c r="Z49" i="1"/>
  <c r="AI48" i="1"/>
  <c r="AH48" i="1"/>
  <c r="AG48" i="1"/>
  <c r="AF48" i="1"/>
  <c r="AE48" i="1"/>
  <c r="AD48" i="1"/>
  <c r="AC48" i="1"/>
  <c r="AB48" i="1"/>
  <c r="AA48" i="1"/>
  <c r="Z48" i="1"/>
  <c r="AI47" i="1"/>
  <c r="AH47" i="1"/>
  <c r="AG47" i="1"/>
  <c r="AF47" i="1"/>
  <c r="AE47" i="1"/>
  <c r="AD47" i="1"/>
  <c r="AC47" i="1"/>
  <c r="AB47" i="1"/>
  <c r="AA47" i="1"/>
  <c r="Z47" i="1"/>
  <c r="AI46" i="1"/>
  <c r="AH46" i="1"/>
  <c r="AG46" i="1"/>
  <c r="AF46" i="1"/>
  <c r="AE46" i="1"/>
  <c r="AD46" i="1"/>
  <c r="AC46" i="1"/>
  <c r="AB46" i="1"/>
  <c r="AA46" i="1"/>
  <c r="Z46" i="1"/>
  <c r="AI45" i="1"/>
  <c r="AH45" i="1"/>
  <c r="AG45" i="1"/>
  <c r="AF45" i="1"/>
  <c r="AE45" i="1"/>
  <c r="AD45" i="1"/>
  <c r="AC45" i="1"/>
  <c r="AB45" i="1"/>
  <c r="AA45" i="1"/>
  <c r="Z45" i="1"/>
  <c r="AI44" i="1"/>
  <c r="AH44" i="1"/>
  <c r="AG44" i="1"/>
  <c r="AF44" i="1"/>
  <c r="AE44" i="1"/>
  <c r="AD44" i="1"/>
  <c r="AC44" i="1"/>
  <c r="AB44" i="1"/>
  <c r="AA44" i="1"/>
  <c r="Z44" i="1"/>
  <c r="AI43" i="1"/>
  <c r="AH43" i="1"/>
  <c r="AG43" i="1"/>
  <c r="AF43" i="1"/>
  <c r="AE43" i="1"/>
  <c r="AD43" i="1"/>
  <c r="AC43" i="1"/>
  <c r="AB43" i="1"/>
  <c r="AA43" i="1"/>
  <c r="Z43" i="1"/>
  <c r="AI42" i="1"/>
  <c r="AH42" i="1"/>
  <c r="AG42" i="1"/>
  <c r="AF42" i="1"/>
  <c r="AE42" i="1"/>
  <c r="AD42" i="1"/>
  <c r="AC42" i="1"/>
  <c r="AB42" i="1"/>
  <c r="AA42" i="1"/>
  <c r="Z42" i="1"/>
  <c r="W35" i="1"/>
  <c r="V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F35" i="1"/>
  <c r="E35" i="1"/>
  <c r="D35" i="1"/>
  <c r="C35" i="1"/>
  <c r="B35" i="1"/>
  <c r="AI34" i="1"/>
  <c r="AH34" i="1"/>
  <c r="AG34" i="1"/>
  <c r="AF34" i="1"/>
  <c r="AE34" i="1"/>
  <c r="AD34" i="1"/>
  <c r="AC34" i="1"/>
  <c r="AB34" i="1"/>
  <c r="AA34" i="1"/>
  <c r="Z34" i="1"/>
  <c r="AI33" i="1"/>
  <c r="AH33" i="1"/>
  <c r="AG33" i="1"/>
  <c r="AF33" i="1"/>
  <c r="AE33" i="1"/>
  <c r="AD33" i="1"/>
  <c r="AC33" i="1"/>
  <c r="AB33" i="1"/>
  <c r="AA33" i="1"/>
  <c r="Z33" i="1"/>
  <c r="AI32" i="1"/>
  <c r="AH32" i="1"/>
  <c r="AG32" i="1"/>
  <c r="AF32" i="1"/>
  <c r="AE32" i="1"/>
  <c r="AD32" i="1"/>
  <c r="AC32" i="1"/>
  <c r="AB32" i="1"/>
  <c r="AA32" i="1"/>
  <c r="Z32" i="1"/>
  <c r="AI31" i="1"/>
  <c r="AH31" i="1"/>
  <c r="AG31" i="1"/>
  <c r="AF31" i="1"/>
  <c r="AE31" i="1"/>
  <c r="AD31" i="1"/>
  <c r="AC31" i="1"/>
  <c r="AB31" i="1"/>
  <c r="AA31" i="1"/>
  <c r="Z31" i="1"/>
  <c r="AI30" i="1"/>
  <c r="AH30" i="1"/>
  <c r="AG30" i="1"/>
  <c r="AF30" i="1"/>
  <c r="AE30" i="1"/>
  <c r="AD30" i="1"/>
  <c r="AC30" i="1"/>
  <c r="AB30" i="1"/>
  <c r="AA30" i="1"/>
  <c r="Z30" i="1"/>
  <c r="AI29" i="1"/>
  <c r="AH29" i="1"/>
  <c r="AG29" i="1"/>
  <c r="AF29" i="1"/>
  <c r="AE29" i="1"/>
  <c r="AD29" i="1"/>
  <c r="AC29" i="1"/>
  <c r="AB29" i="1"/>
  <c r="AA29" i="1"/>
  <c r="Z29" i="1"/>
  <c r="AI28" i="1"/>
  <c r="AH28" i="1"/>
  <c r="AG28" i="1"/>
  <c r="AF28" i="1"/>
  <c r="AE28" i="1"/>
  <c r="AD28" i="1"/>
  <c r="AC28" i="1"/>
  <c r="AB28" i="1"/>
  <c r="AA28" i="1"/>
  <c r="Z28" i="1"/>
  <c r="AI27" i="1"/>
  <c r="AH27" i="1"/>
  <c r="AG27" i="1"/>
  <c r="AF27" i="1"/>
  <c r="AE27" i="1"/>
  <c r="AD27" i="1"/>
  <c r="AC27" i="1"/>
  <c r="AB27" i="1"/>
  <c r="AA27" i="1"/>
  <c r="Z27" i="1"/>
  <c r="AI26" i="1"/>
  <c r="AH26" i="1"/>
  <c r="AG26" i="1"/>
  <c r="AF26" i="1"/>
  <c r="AE26" i="1"/>
  <c r="AD26" i="1"/>
  <c r="AC26" i="1"/>
  <c r="AB26" i="1"/>
  <c r="AA26" i="1"/>
  <c r="Z26" i="1"/>
  <c r="AI25" i="1"/>
  <c r="AH25" i="1"/>
  <c r="AG25" i="1"/>
  <c r="AF25" i="1"/>
  <c r="AE25" i="1"/>
  <c r="AD25" i="1"/>
  <c r="AC25" i="1"/>
  <c r="AB25" i="1"/>
  <c r="AA25" i="1"/>
  <c r="Z25" i="1"/>
  <c r="AI24" i="1"/>
  <c r="AH24" i="1"/>
  <c r="AG24" i="1"/>
  <c r="AF24" i="1"/>
  <c r="AE24" i="1"/>
  <c r="AD24" i="1"/>
  <c r="AC24" i="1"/>
  <c r="AB24" i="1"/>
  <c r="AA24" i="1"/>
  <c r="Z24" i="1"/>
  <c r="AI23" i="1"/>
  <c r="AH23" i="1"/>
  <c r="AG23" i="1"/>
  <c r="AF23" i="1"/>
  <c r="AE23" i="1"/>
  <c r="AD23" i="1"/>
  <c r="AC23" i="1"/>
  <c r="AB23" i="1"/>
  <c r="AA23" i="1"/>
  <c r="Z23" i="1"/>
  <c r="AI22" i="1"/>
  <c r="AH22" i="1"/>
  <c r="AG22" i="1"/>
  <c r="AF22" i="1"/>
  <c r="AE22" i="1"/>
  <c r="AD22" i="1"/>
  <c r="AC22" i="1"/>
  <c r="AB22" i="1"/>
  <c r="AA22" i="1"/>
  <c r="Z22" i="1"/>
  <c r="AI21" i="1"/>
  <c r="AH21" i="1"/>
  <c r="AG21" i="1"/>
  <c r="AF21" i="1"/>
  <c r="AE21" i="1"/>
  <c r="AD21" i="1"/>
  <c r="AC21" i="1"/>
  <c r="AB21" i="1"/>
  <c r="AA21" i="1"/>
  <c r="Z21" i="1"/>
  <c r="AI20" i="1"/>
  <c r="AH20" i="1"/>
  <c r="AG20" i="1"/>
  <c r="AF20" i="1"/>
  <c r="AE20" i="1"/>
  <c r="AD20" i="1"/>
  <c r="AC20" i="1"/>
  <c r="AB20" i="1"/>
  <c r="AA20" i="1"/>
  <c r="Z20" i="1"/>
  <c r="AI19" i="1"/>
  <c r="AH19" i="1"/>
  <c r="AG19" i="1"/>
  <c r="AF19" i="1"/>
  <c r="AE19" i="1"/>
  <c r="AD19" i="1"/>
  <c r="AC19" i="1"/>
  <c r="AB19" i="1"/>
  <c r="AA19" i="1"/>
  <c r="Z19" i="1"/>
  <c r="AI18" i="1"/>
  <c r="AH18" i="1"/>
  <c r="AG18" i="1"/>
  <c r="AF18" i="1"/>
  <c r="AE18" i="1"/>
  <c r="AD18" i="1"/>
  <c r="AC18" i="1"/>
  <c r="AB18" i="1"/>
  <c r="AA18" i="1"/>
  <c r="Z18" i="1"/>
  <c r="AI17" i="1"/>
  <c r="AH17" i="1"/>
  <c r="AG17" i="1"/>
  <c r="AF17" i="1"/>
  <c r="AE17" i="1"/>
  <c r="AD17" i="1"/>
  <c r="AC17" i="1"/>
  <c r="AB17" i="1"/>
  <c r="AA17" i="1"/>
  <c r="Z17" i="1"/>
  <c r="AI16" i="1"/>
  <c r="AH16" i="1"/>
  <c r="AG16" i="1"/>
  <c r="AF16" i="1"/>
  <c r="AE16" i="1"/>
  <c r="AD16" i="1"/>
  <c r="AC16" i="1"/>
  <c r="AB16" i="1"/>
  <c r="AA16" i="1"/>
  <c r="Z16" i="1"/>
  <c r="AI15" i="1"/>
  <c r="AH15" i="1"/>
  <c r="AG15" i="1"/>
  <c r="AF15" i="1"/>
  <c r="AE15" i="1"/>
  <c r="AD15" i="1"/>
  <c r="AC15" i="1"/>
  <c r="AB15" i="1"/>
  <c r="AA15" i="1"/>
  <c r="Z15" i="1"/>
  <c r="AI14" i="1"/>
  <c r="AH14" i="1"/>
  <c r="AG14" i="1"/>
  <c r="AF14" i="1"/>
  <c r="AE14" i="1"/>
  <c r="AD14" i="1"/>
  <c r="AC14" i="1"/>
  <c r="AB14" i="1"/>
  <c r="AA14" i="1"/>
  <c r="Z14" i="1"/>
  <c r="AI13" i="1"/>
  <c r="AH13" i="1"/>
  <c r="AG13" i="1"/>
  <c r="AF13" i="1"/>
  <c r="AE13" i="1"/>
  <c r="AD13" i="1"/>
  <c r="AC13" i="1"/>
  <c r="AB13" i="1"/>
  <c r="AA13" i="1"/>
  <c r="Z13" i="1"/>
  <c r="AI12" i="1"/>
  <c r="AH12" i="1"/>
  <c r="AG12" i="1"/>
  <c r="AF12" i="1"/>
  <c r="AE12" i="1"/>
  <c r="AD12" i="1"/>
  <c r="AC12" i="1"/>
  <c r="AB12" i="1"/>
  <c r="AA12" i="1"/>
  <c r="Z12" i="1"/>
  <c r="AI11" i="1"/>
  <c r="AH11" i="1"/>
  <c r="AG11" i="1"/>
  <c r="AF11" i="1"/>
  <c r="AE11" i="1"/>
  <c r="AD11" i="1"/>
  <c r="AC11" i="1"/>
  <c r="AB11" i="1"/>
  <c r="AA11" i="1"/>
  <c r="Z11" i="1"/>
  <c r="AI10" i="1"/>
  <c r="AH10" i="1"/>
  <c r="AG10" i="1"/>
  <c r="AF10" i="1"/>
  <c r="AE10" i="1"/>
  <c r="AD10" i="1"/>
  <c r="AC10" i="1"/>
  <c r="AB10" i="1"/>
  <c r="AA10" i="1"/>
  <c r="Z10" i="1"/>
  <c r="AI9" i="1"/>
  <c r="AH9" i="1"/>
  <c r="AG9" i="1"/>
  <c r="AF9" i="1"/>
  <c r="AE9" i="1"/>
  <c r="AD9" i="1"/>
  <c r="AC9" i="1"/>
  <c r="AB9" i="1"/>
  <c r="AA9" i="1"/>
  <c r="Z9" i="1"/>
  <c r="AI8" i="1"/>
  <c r="AH8" i="1"/>
  <c r="AG8" i="1"/>
  <c r="AF8" i="1"/>
  <c r="AE8" i="1"/>
  <c r="AD8" i="1"/>
  <c r="AC8" i="1"/>
  <c r="AB8" i="1"/>
  <c r="AA8" i="1"/>
  <c r="Z8" i="1"/>
  <c r="AI7" i="1"/>
  <c r="AH7" i="1"/>
  <c r="AG7" i="1"/>
  <c r="AF7" i="1"/>
  <c r="AE7" i="1"/>
  <c r="AD7" i="1"/>
  <c r="AC7" i="1"/>
  <c r="AB7" i="1"/>
  <c r="AA7" i="1"/>
  <c r="Z7" i="1"/>
  <c r="AI6" i="1"/>
  <c r="AH6" i="1"/>
  <c r="AG6" i="1"/>
  <c r="AF6" i="1"/>
  <c r="AE6" i="1"/>
  <c r="AD6" i="1"/>
  <c r="AC6" i="1"/>
  <c r="AB6" i="1"/>
  <c r="AA6" i="1"/>
  <c r="Z6" i="1"/>
  <c r="AI5" i="1"/>
  <c r="AH5" i="1"/>
  <c r="AG5" i="1"/>
  <c r="AF5" i="1"/>
  <c r="AE5" i="1"/>
  <c r="AD5" i="1"/>
  <c r="AC5" i="1"/>
  <c r="AB5" i="1"/>
  <c r="AA5" i="1"/>
  <c r="Z5" i="1"/>
  <c r="J36" i="4" l="1"/>
  <c r="AJ42" i="1"/>
  <c r="AJ43" i="1"/>
  <c r="AJ44" i="1"/>
  <c r="AJ45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K36" i="4"/>
  <c r="AJ47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46" i="1"/>
  <c r="Z72" i="1"/>
  <c r="AB72" i="1"/>
  <c r="AD72" i="1"/>
  <c r="AF72" i="1"/>
  <c r="AH72" i="1"/>
  <c r="AA72" i="1"/>
  <c r="AC72" i="1"/>
  <c r="AE72" i="1"/>
  <c r="AG72" i="1"/>
  <c r="AI72" i="1"/>
  <c r="Z35" i="1"/>
  <c r="AB35" i="1"/>
  <c r="AD35" i="1"/>
  <c r="AF35" i="1"/>
  <c r="AH35" i="1"/>
  <c r="AA35" i="1"/>
  <c r="AC35" i="1"/>
  <c r="AE35" i="1"/>
  <c r="AG35" i="1"/>
  <c r="AI35" i="1"/>
  <c r="BI287" i="8"/>
  <c r="BI288" i="8" s="1"/>
  <c r="BI289" i="8" s="1"/>
  <c r="BI290" i="8" s="1"/>
  <c r="BI291" i="8" s="1"/>
  <c r="BI292" i="8" s="1"/>
  <c r="BI293" i="8" s="1"/>
  <c r="BI294" i="8" s="1"/>
  <c r="BI295" i="8" s="1"/>
  <c r="BI296" i="8" s="1"/>
  <c r="BI297" i="8" s="1"/>
  <c r="BI298" i="8" s="1"/>
  <c r="BI299" i="8" s="1"/>
  <c r="BI300" i="8" s="1"/>
  <c r="BI301" i="8" s="1"/>
  <c r="BI302" i="8" s="1"/>
  <c r="BI303" i="8" s="1"/>
  <c r="BI304" i="8" s="1"/>
  <c r="BI305" i="8" s="1"/>
  <c r="BI306" i="8" s="1"/>
  <c r="BI307" i="8" s="1"/>
  <c r="BI308" i="8" s="1"/>
  <c r="BI309" i="8" s="1"/>
  <c r="BI310" i="8" s="1"/>
  <c r="BI311" i="8" s="1"/>
  <c r="BI312" i="8" s="1"/>
  <c r="BI313" i="8" s="1"/>
  <c r="BI314" i="8" s="1"/>
  <c r="BI315" i="8" s="1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BQ286" i="8" s="1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BP286" i="8" s="1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BO286" i="8" s="1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BN286" i="8" s="1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BM286" i="8" s="1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BL286" i="8" s="1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BK286" i="8" s="1"/>
  <c r="H40" i="8"/>
  <c r="H75" i="8" s="1"/>
  <c r="H110" i="8" s="1"/>
  <c r="H145" i="8" s="1"/>
  <c r="H180" i="8" s="1"/>
  <c r="H215" i="8" s="1"/>
  <c r="H250" i="8" s="1"/>
  <c r="G40" i="8"/>
  <c r="G75" i="8" s="1"/>
  <c r="G110" i="8" s="1"/>
  <c r="G145" i="8" s="1"/>
  <c r="G180" i="8" s="1"/>
  <c r="G215" i="8" s="1"/>
  <c r="G250" i="8" s="1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BJ286" i="8" s="1"/>
  <c r="BI286" i="7"/>
  <c r="BI287" i="7" s="1"/>
  <c r="BI288" i="7" s="1"/>
  <c r="BI289" i="7" s="1"/>
  <c r="BI290" i="7" s="1"/>
  <c r="BI291" i="7" s="1"/>
  <c r="BI292" i="7" s="1"/>
  <c r="BI293" i="7" s="1"/>
  <c r="BI294" i="7" s="1"/>
  <c r="BI295" i="7" s="1"/>
  <c r="BI296" i="7" s="1"/>
  <c r="BI297" i="7" s="1"/>
  <c r="BI298" i="7" s="1"/>
  <c r="BI299" i="7" s="1"/>
  <c r="BI300" i="7" s="1"/>
  <c r="BI301" i="7" s="1"/>
  <c r="BI302" i="7" s="1"/>
  <c r="BI303" i="7" s="1"/>
  <c r="BI304" i="7" s="1"/>
  <c r="BI305" i="7" s="1"/>
  <c r="BI306" i="7" s="1"/>
  <c r="BI307" i="7" s="1"/>
  <c r="BI308" i="7" s="1"/>
  <c r="BI309" i="7" s="1"/>
  <c r="BI310" i="7" s="1"/>
  <c r="BI311" i="7" s="1"/>
  <c r="BI312" i="7" s="1"/>
  <c r="BI313" i="7" s="1"/>
  <c r="BI314" i="7" s="1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BQ285" i="7" s="1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BP285" i="7" s="1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BO285" i="7" s="1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BN285" i="7" s="1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BM285" i="7" s="1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BL285" i="7" s="1"/>
  <c r="G74" i="7"/>
  <c r="G109" i="7" s="1"/>
  <c r="G144" i="7" s="1"/>
  <c r="G179" i="7" s="1"/>
  <c r="G214" i="7" s="1"/>
  <c r="G249" i="7" s="1"/>
  <c r="K72" i="2"/>
  <c r="J72" i="2"/>
  <c r="I72" i="2"/>
  <c r="H72" i="2"/>
  <c r="G72" i="2"/>
  <c r="F72" i="2"/>
  <c r="E72" i="2"/>
  <c r="D72" i="2"/>
  <c r="C72" i="2"/>
  <c r="B72" i="2"/>
  <c r="AI71" i="2"/>
  <c r="AH71" i="2"/>
  <c r="AG71" i="2"/>
  <c r="AF71" i="2"/>
  <c r="AE71" i="2"/>
  <c r="AD71" i="2"/>
  <c r="AC71" i="2"/>
  <c r="AB71" i="2"/>
  <c r="AA71" i="2"/>
  <c r="Z71" i="2"/>
  <c r="AI70" i="2"/>
  <c r="AH70" i="2"/>
  <c r="AG70" i="2"/>
  <c r="AF70" i="2"/>
  <c r="AE70" i="2"/>
  <c r="AD70" i="2"/>
  <c r="AC70" i="2"/>
  <c r="AB70" i="2"/>
  <c r="AA70" i="2"/>
  <c r="Z70" i="2"/>
  <c r="AI69" i="2"/>
  <c r="AH69" i="2"/>
  <c r="AG69" i="2"/>
  <c r="AF69" i="2"/>
  <c r="AE69" i="2"/>
  <c r="AD69" i="2"/>
  <c r="AC69" i="2"/>
  <c r="AB69" i="2"/>
  <c r="AA69" i="2"/>
  <c r="Z69" i="2"/>
  <c r="AI68" i="2"/>
  <c r="AH68" i="2"/>
  <c r="AG68" i="2"/>
  <c r="AF68" i="2"/>
  <c r="AE68" i="2"/>
  <c r="AD68" i="2"/>
  <c r="AC68" i="2"/>
  <c r="AB68" i="2"/>
  <c r="AA68" i="2"/>
  <c r="Z68" i="2"/>
  <c r="AI67" i="2"/>
  <c r="AH67" i="2"/>
  <c r="AG67" i="2"/>
  <c r="AF67" i="2"/>
  <c r="AE67" i="2"/>
  <c r="AD67" i="2"/>
  <c r="AC67" i="2"/>
  <c r="AB67" i="2"/>
  <c r="AA67" i="2"/>
  <c r="Z67" i="2"/>
  <c r="AI66" i="2"/>
  <c r="AH66" i="2"/>
  <c r="AG66" i="2"/>
  <c r="AF66" i="2"/>
  <c r="AE66" i="2"/>
  <c r="AD66" i="2"/>
  <c r="AC66" i="2"/>
  <c r="AB66" i="2"/>
  <c r="AA66" i="2"/>
  <c r="Z66" i="2"/>
  <c r="AI65" i="2"/>
  <c r="AH65" i="2"/>
  <c r="AG65" i="2"/>
  <c r="AF65" i="2"/>
  <c r="AE65" i="2"/>
  <c r="AD65" i="2"/>
  <c r="AC65" i="2"/>
  <c r="AB65" i="2"/>
  <c r="AA65" i="2"/>
  <c r="Z65" i="2"/>
  <c r="AI64" i="2"/>
  <c r="AH64" i="2"/>
  <c r="AG64" i="2"/>
  <c r="AF64" i="2"/>
  <c r="AE64" i="2"/>
  <c r="AD64" i="2"/>
  <c r="AC64" i="2"/>
  <c r="AB64" i="2"/>
  <c r="AA64" i="2"/>
  <c r="Z64" i="2"/>
  <c r="AI63" i="2"/>
  <c r="AH63" i="2"/>
  <c r="AG63" i="2"/>
  <c r="AF63" i="2"/>
  <c r="AE63" i="2"/>
  <c r="AD63" i="2"/>
  <c r="AC63" i="2"/>
  <c r="AB63" i="2"/>
  <c r="AA63" i="2"/>
  <c r="Z63" i="2"/>
  <c r="AI62" i="2"/>
  <c r="AH62" i="2"/>
  <c r="AG62" i="2"/>
  <c r="AF62" i="2"/>
  <c r="AE62" i="2"/>
  <c r="AD62" i="2"/>
  <c r="AC62" i="2"/>
  <c r="AB62" i="2"/>
  <c r="AA62" i="2"/>
  <c r="Z62" i="2"/>
  <c r="AI61" i="2"/>
  <c r="AH61" i="2"/>
  <c r="AG61" i="2"/>
  <c r="AF61" i="2"/>
  <c r="AE61" i="2"/>
  <c r="AD61" i="2"/>
  <c r="AC61" i="2"/>
  <c r="AB61" i="2"/>
  <c r="AA61" i="2"/>
  <c r="Z61" i="2"/>
  <c r="AI60" i="2"/>
  <c r="AH60" i="2"/>
  <c r="AG60" i="2"/>
  <c r="AF60" i="2"/>
  <c r="AE60" i="2"/>
  <c r="AD60" i="2"/>
  <c r="AC60" i="2"/>
  <c r="AB60" i="2"/>
  <c r="AA60" i="2"/>
  <c r="Z60" i="2"/>
  <c r="AI59" i="2"/>
  <c r="AH59" i="2"/>
  <c r="AG59" i="2"/>
  <c r="AF59" i="2"/>
  <c r="AE59" i="2"/>
  <c r="AD59" i="2"/>
  <c r="AC59" i="2"/>
  <c r="AB59" i="2"/>
  <c r="AA59" i="2"/>
  <c r="Z59" i="2"/>
  <c r="AI58" i="2"/>
  <c r="AH58" i="2"/>
  <c r="AG58" i="2"/>
  <c r="AF58" i="2"/>
  <c r="AE58" i="2"/>
  <c r="AD58" i="2"/>
  <c r="AC58" i="2"/>
  <c r="AB58" i="2"/>
  <c r="AA58" i="2"/>
  <c r="Z58" i="2"/>
  <c r="AI57" i="2"/>
  <c r="AH57" i="2"/>
  <c r="AG57" i="2"/>
  <c r="AF57" i="2"/>
  <c r="AE57" i="2"/>
  <c r="AD57" i="2"/>
  <c r="AC57" i="2"/>
  <c r="AB57" i="2"/>
  <c r="AA57" i="2"/>
  <c r="Z57" i="2"/>
  <c r="AI56" i="2"/>
  <c r="AH56" i="2"/>
  <c r="AG56" i="2"/>
  <c r="AF56" i="2"/>
  <c r="AE56" i="2"/>
  <c r="AD56" i="2"/>
  <c r="AC56" i="2"/>
  <c r="AB56" i="2"/>
  <c r="AA56" i="2"/>
  <c r="Z56" i="2"/>
  <c r="AI55" i="2"/>
  <c r="AH55" i="2"/>
  <c r="AG55" i="2"/>
  <c r="AF55" i="2"/>
  <c r="AE55" i="2"/>
  <c r="AD55" i="2"/>
  <c r="AC55" i="2"/>
  <c r="AB55" i="2"/>
  <c r="AA55" i="2"/>
  <c r="Z55" i="2"/>
  <c r="AI54" i="2"/>
  <c r="AH54" i="2"/>
  <c r="AG54" i="2"/>
  <c r="AF54" i="2"/>
  <c r="AE54" i="2"/>
  <c r="AD54" i="2"/>
  <c r="AC54" i="2"/>
  <c r="AB54" i="2"/>
  <c r="AA54" i="2"/>
  <c r="Z54" i="2"/>
  <c r="AI53" i="2"/>
  <c r="AH53" i="2"/>
  <c r="AG53" i="2"/>
  <c r="AF53" i="2"/>
  <c r="AE53" i="2"/>
  <c r="AD53" i="2"/>
  <c r="AC53" i="2"/>
  <c r="AB53" i="2"/>
  <c r="AA53" i="2"/>
  <c r="Z53" i="2"/>
  <c r="AI52" i="2"/>
  <c r="AH52" i="2"/>
  <c r="AG52" i="2"/>
  <c r="AF52" i="2"/>
  <c r="AE52" i="2"/>
  <c r="AD52" i="2"/>
  <c r="AC52" i="2"/>
  <c r="AB52" i="2"/>
  <c r="AA52" i="2"/>
  <c r="Z52" i="2"/>
  <c r="AI51" i="2"/>
  <c r="AH51" i="2"/>
  <c r="AG51" i="2"/>
  <c r="AF51" i="2"/>
  <c r="AE51" i="2"/>
  <c r="AD51" i="2"/>
  <c r="AC51" i="2"/>
  <c r="AB51" i="2"/>
  <c r="AA51" i="2"/>
  <c r="Z51" i="2"/>
  <c r="AI50" i="2"/>
  <c r="AH50" i="2"/>
  <c r="AG50" i="2"/>
  <c r="AF50" i="2"/>
  <c r="AE50" i="2"/>
  <c r="AD50" i="2"/>
  <c r="AC50" i="2"/>
  <c r="AB50" i="2"/>
  <c r="AA50" i="2"/>
  <c r="Z50" i="2"/>
  <c r="AI49" i="2"/>
  <c r="AH49" i="2"/>
  <c r="AG49" i="2"/>
  <c r="AF49" i="2"/>
  <c r="AE49" i="2"/>
  <c r="AD49" i="2"/>
  <c r="AC49" i="2"/>
  <c r="AB49" i="2"/>
  <c r="AA49" i="2"/>
  <c r="Z49" i="2"/>
  <c r="AI48" i="2"/>
  <c r="AH48" i="2"/>
  <c r="AG48" i="2"/>
  <c r="AF48" i="2"/>
  <c r="AE48" i="2"/>
  <c r="AD48" i="2"/>
  <c r="AC48" i="2"/>
  <c r="AB48" i="2"/>
  <c r="AA48" i="2"/>
  <c r="Z48" i="2"/>
  <c r="AI47" i="2"/>
  <c r="AH47" i="2"/>
  <c r="AG47" i="2"/>
  <c r="AF47" i="2"/>
  <c r="AE47" i="2"/>
  <c r="AD47" i="2"/>
  <c r="AC47" i="2"/>
  <c r="AB47" i="2"/>
  <c r="AA47" i="2"/>
  <c r="Z47" i="2"/>
  <c r="AI46" i="2"/>
  <c r="AH46" i="2"/>
  <c r="AG46" i="2"/>
  <c r="AF46" i="2"/>
  <c r="AE46" i="2"/>
  <c r="AD46" i="2"/>
  <c r="AC46" i="2"/>
  <c r="AB46" i="2"/>
  <c r="AA46" i="2"/>
  <c r="Z46" i="2"/>
  <c r="AI45" i="2"/>
  <c r="AH45" i="2"/>
  <c r="AG45" i="2"/>
  <c r="AF45" i="2"/>
  <c r="AE45" i="2"/>
  <c r="AD45" i="2"/>
  <c r="AC45" i="2"/>
  <c r="AB45" i="2"/>
  <c r="AA45" i="2"/>
  <c r="Z45" i="2"/>
  <c r="AI44" i="2"/>
  <c r="AH44" i="2"/>
  <c r="AG44" i="2"/>
  <c r="AF44" i="2"/>
  <c r="AE44" i="2"/>
  <c r="AD44" i="2"/>
  <c r="AC44" i="2"/>
  <c r="AB44" i="2"/>
  <c r="AA44" i="2"/>
  <c r="Z44" i="2"/>
  <c r="AI43" i="2"/>
  <c r="AH43" i="2"/>
  <c r="AG43" i="2"/>
  <c r="AF43" i="2"/>
  <c r="AE43" i="2"/>
  <c r="AD43" i="2"/>
  <c r="AC43" i="2"/>
  <c r="AB43" i="2"/>
  <c r="AA43" i="2"/>
  <c r="Z43" i="2"/>
  <c r="AI42" i="2"/>
  <c r="AH42" i="2"/>
  <c r="AG42" i="2"/>
  <c r="AF42" i="2"/>
  <c r="AE42" i="2"/>
  <c r="AD42" i="2"/>
  <c r="AC42" i="2"/>
  <c r="AB42" i="2"/>
  <c r="AA42" i="2"/>
  <c r="Z42" i="2"/>
  <c r="AA40" i="2"/>
  <c r="AB40" i="2" s="1"/>
  <c r="AC40" i="2" s="1"/>
  <c r="AD40" i="2" s="1"/>
  <c r="AE40" i="2" s="1"/>
  <c r="AF40" i="2" s="1"/>
  <c r="AG40" i="2" s="1"/>
  <c r="AH40" i="2" s="1"/>
  <c r="AI40" i="2" s="1"/>
  <c r="O40" i="2"/>
  <c r="P40" i="2" s="1"/>
  <c r="Q40" i="2" s="1"/>
  <c r="R40" i="2" s="1"/>
  <c r="S40" i="2" s="1"/>
  <c r="T40" i="2" s="1"/>
  <c r="U40" i="2" s="1"/>
  <c r="V40" i="2" s="1"/>
  <c r="W40" i="2" s="1"/>
  <c r="W35" i="2"/>
  <c r="V35" i="2"/>
  <c r="U35" i="2"/>
  <c r="T35" i="2"/>
  <c r="S35" i="2"/>
  <c r="R35" i="2"/>
  <c r="Q35" i="2"/>
  <c r="P35" i="2"/>
  <c r="O35" i="2"/>
  <c r="N35" i="2"/>
  <c r="K35" i="2"/>
  <c r="J35" i="2"/>
  <c r="I35" i="2"/>
  <c r="H35" i="2"/>
  <c r="G35" i="2"/>
  <c r="F35" i="2"/>
  <c r="E35" i="2"/>
  <c r="D35" i="2"/>
  <c r="C35" i="2"/>
  <c r="B35" i="2"/>
  <c r="AI34" i="2"/>
  <c r="AH34" i="2"/>
  <c r="AG34" i="2"/>
  <c r="AF34" i="2"/>
  <c r="AE34" i="2"/>
  <c r="AD34" i="2"/>
  <c r="AC34" i="2"/>
  <c r="AB34" i="2"/>
  <c r="AA34" i="2"/>
  <c r="Z34" i="2"/>
  <c r="AI33" i="2"/>
  <c r="AH33" i="2"/>
  <c r="AG33" i="2"/>
  <c r="AF33" i="2"/>
  <c r="AE33" i="2"/>
  <c r="AD33" i="2"/>
  <c r="AC33" i="2"/>
  <c r="AB33" i="2"/>
  <c r="AA33" i="2"/>
  <c r="Z33" i="2"/>
  <c r="AI32" i="2"/>
  <c r="AH32" i="2"/>
  <c r="AG32" i="2"/>
  <c r="AF32" i="2"/>
  <c r="AE32" i="2"/>
  <c r="AD32" i="2"/>
  <c r="AC32" i="2"/>
  <c r="AB32" i="2"/>
  <c r="AA32" i="2"/>
  <c r="Z32" i="2"/>
  <c r="AI31" i="2"/>
  <c r="AH31" i="2"/>
  <c r="AG31" i="2"/>
  <c r="AF31" i="2"/>
  <c r="AE31" i="2"/>
  <c r="AD31" i="2"/>
  <c r="AC31" i="2"/>
  <c r="AB31" i="2"/>
  <c r="AA31" i="2"/>
  <c r="Z31" i="2"/>
  <c r="AI30" i="2"/>
  <c r="AH30" i="2"/>
  <c r="AG30" i="2"/>
  <c r="AF30" i="2"/>
  <c r="AE30" i="2"/>
  <c r="AD30" i="2"/>
  <c r="AC30" i="2"/>
  <c r="AB30" i="2"/>
  <c r="AA30" i="2"/>
  <c r="Z30" i="2"/>
  <c r="AI29" i="2"/>
  <c r="AH29" i="2"/>
  <c r="AG29" i="2"/>
  <c r="AF29" i="2"/>
  <c r="AE29" i="2"/>
  <c r="AD29" i="2"/>
  <c r="AC29" i="2"/>
  <c r="AB29" i="2"/>
  <c r="AA29" i="2"/>
  <c r="Z29" i="2"/>
  <c r="AI28" i="2"/>
  <c r="AH28" i="2"/>
  <c r="AG28" i="2"/>
  <c r="AF28" i="2"/>
  <c r="AE28" i="2"/>
  <c r="AD28" i="2"/>
  <c r="AC28" i="2"/>
  <c r="AB28" i="2"/>
  <c r="AA28" i="2"/>
  <c r="Z28" i="2"/>
  <c r="AI27" i="2"/>
  <c r="AH27" i="2"/>
  <c r="AG27" i="2"/>
  <c r="AF27" i="2"/>
  <c r="AE27" i="2"/>
  <c r="AD27" i="2"/>
  <c r="AC27" i="2"/>
  <c r="AB27" i="2"/>
  <c r="AA27" i="2"/>
  <c r="Z27" i="2"/>
  <c r="AI26" i="2"/>
  <c r="AH26" i="2"/>
  <c r="AG26" i="2"/>
  <c r="AF26" i="2"/>
  <c r="AE26" i="2"/>
  <c r="AD26" i="2"/>
  <c r="AC26" i="2"/>
  <c r="AB26" i="2"/>
  <c r="AA26" i="2"/>
  <c r="Z26" i="2"/>
  <c r="AI25" i="2"/>
  <c r="AH25" i="2"/>
  <c r="AG25" i="2"/>
  <c r="AF25" i="2"/>
  <c r="AE25" i="2"/>
  <c r="AD25" i="2"/>
  <c r="AC25" i="2"/>
  <c r="AB25" i="2"/>
  <c r="AA25" i="2"/>
  <c r="Z25" i="2"/>
  <c r="AI24" i="2"/>
  <c r="AH24" i="2"/>
  <c r="AG24" i="2"/>
  <c r="AF24" i="2"/>
  <c r="AE24" i="2"/>
  <c r="AD24" i="2"/>
  <c r="AC24" i="2"/>
  <c r="AB24" i="2"/>
  <c r="AA24" i="2"/>
  <c r="Z24" i="2"/>
  <c r="AI23" i="2"/>
  <c r="AH23" i="2"/>
  <c r="AG23" i="2"/>
  <c r="AF23" i="2"/>
  <c r="AE23" i="2"/>
  <c r="AD23" i="2"/>
  <c r="AC23" i="2"/>
  <c r="AB23" i="2"/>
  <c r="AA23" i="2"/>
  <c r="Z23" i="2"/>
  <c r="AI22" i="2"/>
  <c r="AH22" i="2"/>
  <c r="AG22" i="2"/>
  <c r="AF22" i="2"/>
  <c r="AE22" i="2"/>
  <c r="AD22" i="2"/>
  <c r="AC22" i="2"/>
  <c r="AB22" i="2"/>
  <c r="AA22" i="2"/>
  <c r="Z22" i="2"/>
  <c r="AI21" i="2"/>
  <c r="AH21" i="2"/>
  <c r="AG21" i="2"/>
  <c r="AF21" i="2"/>
  <c r="AE21" i="2"/>
  <c r="AD21" i="2"/>
  <c r="AC21" i="2"/>
  <c r="AB21" i="2"/>
  <c r="AA21" i="2"/>
  <c r="Z21" i="2"/>
  <c r="AI20" i="2"/>
  <c r="AH20" i="2"/>
  <c r="AG20" i="2"/>
  <c r="AF20" i="2"/>
  <c r="AE20" i="2"/>
  <c r="AD20" i="2"/>
  <c r="AC20" i="2"/>
  <c r="AB20" i="2"/>
  <c r="AA20" i="2"/>
  <c r="Z20" i="2"/>
  <c r="AI19" i="2"/>
  <c r="AH19" i="2"/>
  <c r="AG19" i="2"/>
  <c r="AF19" i="2"/>
  <c r="AE19" i="2"/>
  <c r="AD19" i="2"/>
  <c r="AC19" i="2"/>
  <c r="AB19" i="2"/>
  <c r="AA19" i="2"/>
  <c r="Z19" i="2"/>
  <c r="AI18" i="2"/>
  <c r="AH18" i="2"/>
  <c r="AG18" i="2"/>
  <c r="AF18" i="2"/>
  <c r="AE18" i="2"/>
  <c r="AD18" i="2"/>
  <c r="AC18" i="2"/>
  <c r="AB18" i="2"/>
  <c r="AA18" i="2"/>
  <c r="Z18" i="2"/>
  <c r="AI17" i="2"/>
  <c r="AH17" i="2"/>
  <c r="AG17" i="2"/>
  <c r="AF17" i="2"/>
  <c r="AE17" i="2"/>
  <c r="AD17" i="2"/>
  <c r="AC17" i="2"/>
  <c r="AB17" i="2"/>
  <c r="AA17" i="2"/>
  <c r="Z17" i="2"/>
  <c r="AI16" i="2"/>
  <c r="AH16" i="2"/>
  <c r="AG16" i="2"/>
  <c r="AF16" i="2"/>
  <c r="AE16" i="2"/>
  <c r="AD16" i="2"/>
  <c r="AC16" i="2"/>
  <c r="AB16" i="2"/>
  <c r="AA16" i="2"/>
  <c r="Z16" i="2"/>
  <c r="AI15" i="2"/>
  <c r="AH15" i="2"/>
  <c r="AG15" i="2"/>
  <c r="AF15" i="2"/>
  <c r="AE15" i="2"/>
  <c r="AD15" i="2"/>
  <c r="AC15" i="2"/>
  <c r="AB15" i="2"/>
  <c r="AA15" i="2"/>
  <c r="Z15" i="2"/>
  <c r="AI14" i="2"/>
  <c r="AH14" i="2"/>
  <c r="AG14" i="2"/>
  <c r="AF14" i="2"/>
  <c r="AE14" i="2"/>
  <c r="AD14" i="2"/>
  <c r="AC14" i="2"/>
  <c r="AB14" i="2"/>
  <c r="AA14" i="2"/>
  <c r="Z14" i="2"/>
  <c r="AI13" i="2"/>
  <c r="AH13" i="2"/>
  <c r="AG13" i="2"/>
  <c r="AF13" i="2"/>
  <c r="AE13" i="2"/>
  <c r="AD13" i="2"/>
  <c r="AC13" i="2"/>
  <c r="AB13" i="2"/>
  <c r="AA13" i="2"/>
  <c r="Z13" i="2"/>
  <c r="AI12" i="2"/>
  <c r="AH12" i="2"/>
  <c r="AG12" i="2"/>
  <c r="AF12" i="2"/>
  <c r="AE12" i="2"/>
  <c r="AD12" i="2"/>
  <c r="AC12" i="2"/>
  <c r="AB12" i="2"/>
  <c r="AA12" i="2"/>
  <c r="Z12" i="2"/>
  <c r="AI11" i="2"/>
  <c r="AH11" i="2"/>
  <c r="AG11" i="2"/>
  <c r="AF11" i="2"/>
  <c r="AE11" i="2"/>
  <c r="AD11" i="2"/>
  <c r="AC11" i="2"/>
  <c r="AB11" i="2"/>
  <c r="AA11" i="2"/>
  <c r="Z11" i="2"/>
  <c r="AI10" i="2"/>
  <c r="AH10" i="2"/>
  <c r="AG10" i="2"/>
  <c r="AF10" i="2"/>
  <c r="AE10" i="2"/>
  <c r="AD10" i="2"/>
  <c r="AC10" i="2"/>
  <c r="AB10" i="2"/>
  <c r="AA10" i="2"/>
  <c r="Z10" i="2"/>
  <c r="AI9" i="2"/>
  <c r="AH9" i="2"/>
  <c r="AG9" i="2"/>
  <c r="AF9" i="2"/>
  <c r="AE9" i="2"/>
  <c r="AD9" i="2"/>
  <c r="AC9" i="2"/>
  <c r="AB9" i="2"/>
  <c r="AA9" i="2"/>
  <c r="Z9" i="2"/>
  <c r="AI8" i="2"/>
  <c r="AH8" i="2"/>
  <c r="AG8" i="2"/>
  <c r="AF8" i="2"/>
  <c r="AE8" i="2"/>
  <c r="AD8" i="2"/>
  <c r="AC8" i="2"/>
  <c r="AB8" i="2"/>
  <c r="AA8" i="2"/>
  <c r="Z8" i="2"/>
  <c r="AI7" i="2"/>
  <c r="AH7" i="2"/>
  <c r="AG7" i="2"/>
  <c r="AF7" i="2"/>
  <c r="AE7" i="2"/>
  <c r="AD7" i="2"/>
  <c r="AC7" i="2"/>
  <c r="AB7" i="2"/>
  <c r="AA7" i="2"/>
  <c r="Z7" i="2"/>
  <c r="AI6" i="2"/>
  <c r="AH6" i="2"/>
  <c r="AG6" i="2"/>
  <c r="AF6" i="2"/>
  <c r="AE6" i="2"/>
  <c r="AD6" i="2"/>
  <c r="AC6" i="2"/>
  <c r="AB6" i="2"/>
  <c r="AA6" i="2"/>
  <c r="Z6" i="2"/>
  <c r="AI5" i="2"/>
  <c r="AH5" i="2"/>
  <c r="AG5" i="2"/>
  <c r="AF5" i="2"/>
  <c r="AE5" i="2"/>
  <c r="AD5" i="2"/>
  <c r="AC5" i="2"/>
  <c r="AB5" i="2"/>
  <c r="AA5" i="2"/>
  <c r="Z5" i="2"/>
  <c r="AA3" i="2"/>
  <c r="AB3" i="2" s="1"/>
  <c r="AC3" i="2" s="1"/>
  <c r="AD3" i="2" s="1"/>
  <c r="AE3" i="2" s="1"/>
  <c r="AF3" i="2" s="1"/>
  <c r="AG3" i="2" s="1"/>
  <c r="AH3" i="2" s="1"/>
  <c r="AI3" i="2" s="1"/>
  <c r="O3" i="2"/>
  <c r="P3" i="2" s="1"/>
  <c r="Q3" i="2" s="1"/>
  <c r="R3" i="2" s="1"/>
  <c r="S3" i="2" s="1"/>
  <c r="T3" i="2" s="1"/>
  <c r="U3" i="2" s="1"/>
  <c r="V3" i="2" s="1"/>
  <c r="W3" i="2" s="1"/>
  <c r="AB35" i="2" l="1"/>
  <c r="AF35" i="2"/>
  <c r="AJ42" i="2"/>
  <c r="AJ43" i="2"/>
  <c r="AJ44" i="2"/>
  <c r="AJ46" i="2"/>
  <c r="AJ47" i="2"/>
  <c r="AJ48" i="2"/>
  <c r="AJ49" i="2"/>
  <c r="AJ50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45" i="2"/>
  <c r="AJ51" i="2"/>
  <c r="AJ5" i="2"/>
  <c r="AJ7" i="2"/>
  <c r="AJ8" i="2"/>
  <c r="AJ9" i="2"/>
  <c r="AJ11" i="2"/>
  <c r="AJ12" i="2"/>
  <c r="AJ13" i="2"/>
  <c r="AJ15" i="2"/>
  <c r="AJ16" i="2"/>
  <c r="AJ17" i="2"/>
  <c r="AJ19" i="2"/>
  <c r="AJ20" i="2"/>
  <c r="AJ21" i="2"/>
  <c r="AJ23" i="2"/>
  <c r="AJ24" i="2"/>
  <c r="AJ25" i="2"/>
  <c r="AJ27" i="2"/>
  <c r="AJ28" i="2"/>
  <c r="AJ29" i="2"/>
  <c r="AJ31" i="2"/>
  <c r="AJ32" i="2"/>
  <c r="AJ33" i="2"/>
  <c r="AJ72" i="1"/>
  <c r="AJ35" i="1"/>
  <c r="Z72" i="2"/>
  <c r="AB72" i="2"/>
  <c r="AD72" i="2"/>
  <c r="AF72" i="2"/>
  <c r="AH72" i="2"/>
  <c r="AA72" i="2"/>
  <c r="AC72" i="2"/>
  <c r="AE72" i="2"/>
  <c r="AG72" i="2"/>
  <c r="AI72" i="2"/>
  <c r="AA35" i="2"/>
  <c r="AC35" i="2"/>
  <c r="AE35" i="2"/>
  <c r="AG35" i="2"/>
  <c r="AI35" i="2"/>
  <c r="Z35" i="2"/>
  <c r="AD35" i="2"/>
  <c r="AH35" i="2"/>
  <c r="AJ6" i="2"/>
  <c r="AJ10" i="2"/>
  <c r="AJ14" i="2"/>
  <c r="AJ18" i="2"/>
  <c r="AJ22" i="2"/>
  <c r="AJ26" i="2"/>
  <c r="AJ30" i="2"/>
  <c r="AJ34" i="2"/>
  <c r="AJ72" i="2" l="1"/>
  <c r="AJ35" i="2"/>
  <c r="H39" i="7"/>
  <c r="H74" i="7" s="1"/>
  <c r="H109" i="7" s="1"/>
  <c r="H144" i="7" s="1"/>
  <c r="H179" i="7" s="1"/>
  <c r="H214" i="7" s="1"/>
  <c r="H249" i="7" s="1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BK285" i="7" s="1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BJ285" i="7" s="1"/>
  <c r="BK286" i="7" l="1"/>
  <c r="BJ286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BG286" i="8" s="1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BF286" i="8" s="1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BE286" i="8" s="1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BD286" i="8" s="1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BC286" i="8" s="1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BB286" i="8" s="1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BA286" i="8" s="1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AZ286" i="8" s="1"/>
  <c r="AY287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AQ286" i="8" s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AP286" i="8" s="1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BG285" i="7" s="1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BF285" i="7" s="1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BE285" i="7" s="1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BD285" i="7" s="1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BC285" i="7" s="1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BB285" i="7" s="1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BA285" i="7" s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AQ285" i="7" s="1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AZ285" i="7"/>
  <c r="AY286" i="7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CK287" i="8" l="1"/>
  <c r="CG287" i="8"/>
  <c r="CJ287" i="8"/>
  <c r="CF287" i="8"/>
  <c r="CI287" i="8"/>
  <c r="CH287" i="8"/>
  <c r="CD287" i="8"/>
  <c r="CE287" i="8"/>
  <c r="CA287" i="8"/>
  <c r="BW287" i="8"/>
  <c r="BZ287" i="8"/>
  <c r="BV287" i="8"/>
  <c r="BY287" i="8"/>
  <c r="BU287" i="8"/>
  <c r="BX287" i="8"/>
  <c r="BT287" i="8"/>
  <c r="BJ287" i="8"/>
  <c r="BK287" i="8"/>
  <c r="BL287" i="8"/>
  <c r="BM287" i="8"/>
  <c r="BN287" i="8"/>
  <c r="BO287" i="8"/>
  <c r="BP287" i="8"/>
  <c r="BQ287" i="8"/>
  <c r="BG287" i="8"/>
  <c r="CI286" i="7"/>
  <c r="CD286" i="7"/>
  <c r="CH286" i="7"/>
  <c r="CE286" i="7"/>
  <c r="CF286" i="7"/>
  <c r="CK286" i="7"/>
  <c r="CG286" i="7"/>
  <c r="CJ286" i="7"/>
  <c r="BT286" i="7"/>
  <c r="BZ286" i="7"/>
  <c r="BU286" i="7"/>
  <c r="CA286" i="7"/>
  <c r="BX286" i="7"/>
  <c r="BV286" i="7"/>
  <c r="BY286" i="7"/>
  <c r="BW286" i="7"/>
  <c r="BP286" i="7"/>
  <c r="BN286" i="7"/>
  <c r="BL286" i="7"/>
  <c r="BM286" i="7"/>
  <c r="BQ286" i="7"/>
  <c r="BO286" i="7"/>
  <c r="AY287" i="7"/>
  <c r="BA287" i="7" s="1"/>
  <c r="AZ287" i="8"/>
  <c r="BB287" i="8"/>
  <c r="BD287" i="8"/>
  <c r="AZ287" i="7"/>
  <c r="AZ286" i="7"/>
  <c r="BA286" i="7"/>
  <c r="BB286" i="7"/>
  <c r="BC286" i="7"/>
  <c r="BD286" i="7"/>
  <c r="BE286" i="7"/>
  <c r="BF286" i="7"/>
  <c r="BG286" i="7"/>
  <c r="AY288" i="8"/>
  <c r="BF287" i="8"/>
  <c r="BA287" i="8"/>
  <c r="BC287" i="8"/>
  <c r="BE287" i="8"/>
  <c r="CK288" i="8" l="1"/>
  <c r="CG288" i="8"/>
  <c r="CJ288" i="8"/>
  <c r="CF288" i="8"/>
  <c r="CI288" i="8"/>
  <c r="CH288" i="8"/>
  <c r="CE288" i="8"/>
  <c r="CD288" i="8"/>
  <c r="CA288" i="8"/>
  <c r="BW288" i="8"/>
  <c r="BZ288" i="8"/>
  <c r="BV288" i="8"/>
  <c r="BY288" i="8"/>
  <c r="BU288" i="8"/>
  <c r="BX288" i="8"/>
  <c r="BT288" i="8"/>
  <c r="BP288" i="8"/>
  <c r="BO288" i="8"/>
  <c r="BM288" i="8"/>
  <c r="BL288" i="8"/>
  <c r="BJ288" i="8"/>
  <c r="BQ288" i="8"/>
  <c r="BK288" i="8"/>
  <c r="BN288" i="8"/>
  <c r="AY288" i="7"/>
  <c r="CI287" i="7"/>
  <c r="CE287" i="7"/>
  <c r="CH287" i="7"/>
  <c r="CD287" i="7"/>
  <c r="CF287" i="7"/>
  <c r="CK287" i="7"/>
  <c r="CG287" i="7"/>
  <c r="CJ287" i="7"/>
  <c r="BU287" i="7"/>
  <c r="BY287" i="7"/>
  <c r="BT287" i="7"/>
  <c r="BX287" i="7"/>
  <c r="BW287" i="7"/>
  <c r="CA287" i="7"/>
  <c r="BV287" i="7"/>
  <c r="BZ287" i="7"/>
  <c r="BQ287" i="7"/>
  <c r="BM287" i="7"/>
  <c r="BP287" i="7"/>
  <c r="BN287" i="7"/>
  <c r="BL287" i="7"/>
  <c r="BO287" i="7"/>
  <c r="BJ287" i="7"/>
  <c r="BK287" i="7"/>
  <c r="BF287" i="7"/>
  <c r="BD287" i="7"/>
  <c r="BG287" i="7"/>
  <c r="BE287" i="7"/>
  <c r="BC287" i="7"/>
  <c r="BB287" i="7"/>
  <c r="BG288" i="8"/>
  <c r="BE288" i="8"/>
  <c r="BC288" i="8"/>
  <c r="BA288" i="8"/>
  <c r="AY289" i="8"/>
  <c r="BD288" i="8"/>
  <c r="AZ288" i="8"/>
  <c r="BF288" i="8"/>
  <c r="BB288" i="8"/>
  <c r="CK289" i="8" l="1"/>
  <c r="CG289" i="8"/>
  <c r="CJ289" i="8"/>
  <c r="CF289" i="8"/>
  <c r="CI289" i="8"/>
  <c r="CH289" i="8"/>
  <c r="CE289" i="8"/>
  <c r="CD289" i="8"/>
  <c r="CA289" i="8"/>
  <c r="BW289" i="8"/>
  <c r="BZ289" i="8"/>
  <c r="BV289" i="8"/>
  <c r="BY289" i="8"/>
  <c r="BU289" i="8"/>
  <c r="BX289" i="8"/>
  <c r="BT289" i="8"/>
  <c r="BM289" i="8"/>
  <c r="BQ289" i="8"/>
  <c r="BL289" i="8"/>
  <c r="BP289" i="8"/>
  <c r="BJ289" i="8"/>
  <c r="BN289" i="8"/>
  <c r="BK289" i="8"/>
  <c r="BO289" i="8"/>
  <c r="AY289" i="7"/>
  <c r="CI288" i="7"/>
  <c r="CE288" i="7"/>
  <c r="CH288" i="7"/>
  <c r="CD288" i="7"/>
  <c r="CF288" i="7"/>
  <c r="CK288" i="7"/>
  <c r="CJ288" i="7"/>
  <c r="CG288" i="7"/>
  <c r="BV288" i="7"/>
  <c r="BY288" i="7"/>
  <c r="BT288" i="7"/>
  <c r="BW288" i="7"/>
  <c r="BZ288" i="7"/>
  <c r="BU288" i="7"/>
  <c r="BX288" i="7"/>
  <c r="CA288" i="7"/>
  <c r="BL288" i="7"/>
  <c r="BP288" i="7"/>
  <c r="BO288" i="7"/>
  <c r="BQ288" i="7"/>
  <c r="BM288" i="7"/>
  <c r="BN288" i="7"/>
  <c r="BK288" i="7"/>
  <c r="BJ288" i="7"/>
  <c r="BA288" i="7"/>
  <c r="BD288" i="7"/>
  <c r="AZ288" i="7"/>
  <c r="BC288" i="7"/>
  <c r="BG288" i="7"/>
  <c r="BF288" i="7"/>
  <c r="BB288" i="7"/>
  <c r="BE288" i="7"/>
  <c r="AY290" i="8"/>
  <c r="BF289" i="8"/>
  <c r="BD289" i="8"/>
  <c r="BB289" i="8"/>
  <c r="AZ289" i="8"/>
  <c r="BG289" i="8"/>
  <c r="BC289" i="8"/>
  <c r="BE289" i="8"/>
  <c r="BA289" i="8"/>
  <c r="CK290" i="8" l="1"/>
  <c r="CG290" i="8"/>
  <c r="CJ290" i="8"/>
  <c r="CF290" i="8"/>
  <c r="CI290" i="8"/>
  <c r="CH290" i="8"/>
  <c r="CE290" i="8"/>
  <c r="CD290" i="8"/>
  <c r="CA290" i="8"/>
  <c r="BW290" i="8"/>
  <c r="BZ290" i="8"/>
  <c r="BV290" i="8"/>
  <c r="BY290" i="8"/>
  <c r="BU290" i="8"/>
  <c r="BX290" i="8"/>
  <c r="BT290" i="8"/>
  <c r="BJ290" i="8"/>
  <c r="BN290" i="8"/>
  <c r="BO290" i="8"/>
  <c r="BM290" i="8"/>
  <c r="BQ290" i="8"/>
  <c r="BL290" i="8"/>
  <c r="BP290" i="8"/>
  <c r="BK290" i="8"/>
  <c r="AY290" i="7"/>
  <c r="CI289" i="7"/>
  <c r="CE289" i="7"/>
  <c r="CH289" i="7"/>
  <c r="CD289" i="7"/>
  <c r="CF289" i="7"/>
  <c r="CK289" i="7"/>
  <c r="CG289" i="7"/>
  <c r="CJ289" i="7"/>
  <c r="BU289" i="7"/>
  <c r="BY289" i="7"/>
  <c r="BX289" i="7"/>
  <c r="BT289" i="7"/>
  <c r="BW289" i="7"/>
  <c r="CA289" i="7"/>
  <c r="BV289" i="7"/>
  <c r="BZ289" i="7"/>
  <c r="BP289" i="7"/>
  <c r="BQ289" i="7"/>
  <c r="BM289" i="7"/>
  <c r="BO289" i="7"/>
  <c r="BN289" i="7"/>
  <c r="BL289" i="7"/>
  <c r="BJ289" i="7"/>
  <c r="BK289" i="7"/>
  <c r="AZ289" i="7"/>
  <c r="BD289" i="7"/>
  <c r="BB289" i="7"/>
  <c r="BC289" i="7"/>
  <c r="BE289" i="7"/>
  <c r="BG289" i="7"/>
  <c r="BA289" i="7"/>
  <c r="BF289" i="7"/>
  <c r="BG290" i="8"/>
  <c r="BE290" i="8"/>
  <c r="BC290" i="8"/>
  <c r="BA290" i="8"/>
  <c r="BF290" i="8"/>
  <c r="BB290" i="8"/>
  <c r="AY291" i="8"/>
  <c r="BD290" i="8"/>
  <c r="AZ290" i="8"/>
  <c r="CK291" i="8" l="1"/>
  <c r="CG291" i="8"/>
  <c r="CJ291" i="8"/>
  <c r="CF291" i="8"/>
  <c r="CI291" i="8"/>
  <c r="CH291" i="8"/>
  <c r="CD291" i="8"/>
  <c r="CE291" i="8"/>
  <c r="CA291" i="8"/>
  <c r="BW291" i="8"/>
  <c r="BZ291" i="8"/>
  <c r="BV291" i="8"/>
  <c r="BY291" i="8"/>
  <c r="BU291" i="8"/>
  <c r="BX291" i="8"/>
  <c r="BT291" i="8"/>
  <c r="BJ291" i="8"/>
  <c r="BO291" i="8"/>
  <c r="BQ291" i="8"/>
  <c r="BK291" i="8"/>
  <c r="BN291" i="8"/>
  <c r="BP291" i="8"/>
  <c r="BL291" i="8"/>
  <c r="BM291" i="8"/>
  <c r="AY291" i="7"/>
  <c r="CI290" i="7"/>
  <c r="CE290" i="7"/>
  <c r="CH290" i="7"/>
  <c r="CD290" i="7"/>
  <c r="CF290" i="7"/>
  <c r="CK290" i="7"/>
  <c r="CG290" i="7"/>
  <c r="CJ290" i="7"/>
  <c r="BW290" i="7"/>
  <c r="BT290" i="7"/>
  <c r="BZ290" i="7"/>
  <c r="BU290" i="7"/>
  <c r="CA290" i="7"/>
  <c r="BX290" i="7"/>
  <c r="BV290" i="7"/>
  <c r="BY290" i="7"/>
  <c r="BQ290" i="7"/>
  <c r="BP290" i="7"/>
  <c r="BN290" i="7"/>
  <c r="BL290" i="7"/>
  <c r="BM290" i="7"/>
  <c r="BO290" i="7"/>
  <c r="BJ290" i="7"/>
  <c r="BK290" i="7"/>
  <c r="BB290" i="7"/>
  <c r="BE290" i="7"/>
  <c r="BA290" i="7"/>
  <c r="BD290" i="7"/>
  <c r="BC290" i="7"/>
  <c r="BG290" i="7"/>
  <c r="BF290" i="7"/>
  <c r="AZ290" i="7"/>
  <c r="AY292" i="8"/>
  <c r="BF291" i="8"/>
  <c r="BD291" i="8"/>
  <c r="BB291" i="8"/>
  <c r="AZ291" i="8"/>
  <c r="BE291" i="8"/>
  <c r="BA291" i="8"/>
  <c r="BG291" i="8"/>
  <c r="BC291" i="8"/>
  <c r="CK292" i="8" l="1"/>
  <c r="CG292" i="8"/>
  <c r="CJ292" i="8"/>
  <c r="CF292" i="8"/>
  <c r="CI292" i="8"/>
  <c r="CH292" i="8"/>
  <c r="CE292" i="8"/>
  <c r="CD292" i="8"/>
  <c r="CA292" i="8"/>
  <c r="BW292" i="8"/>
  <c r="BZ292" i="8"/>
  <c r="BV292" i="8"/>
  <c r="BY292" i="8"/>
  <c r="BU292" i="8"/>
  <c r="BX292" i="8"/>
  <c r="BT292" i="8"/>
  <c r="BM292" i="8"/>
  <c r="BL292" i="8"/>
  <c r="BJ292" i="8"/>
  <c r="BQ292" i="8"/>
  <c r="BP292" i="8"/>
  <c r="BN292" i="8"/>
  <c r="BO292" i="8"/>
  <c r="BK292" i="8"/>
  <c r="AY292" i="7"/>
  <c r="CI291" i="7"/>
  <c r="CE291" i="7"/>
  <c r="CH291" i="7"/>
  <c r="CD291" i="7"/>
  <c r="CF291" i="7"/>
  <c r="CK291" i="7"/>
  <c r="CJ291" i="7"/>
  <c r="CG291" i="7"/>
  <c r="BV291" i="7"/>
  <c r="BZ291" i="7"/>
  <c r="BU291" i="7"/>
  <c r="BY291" i="7"/>
  <c r="BT291" i="7"/>
  <c r="BX291" i="7"/>
  <c r="BW291" i="7"/>
  <c r="CA291" i="7"/>
  <c r="BN291" i="7"/>
  <c r="BQ291" i="7"/>
  <c r="BM291" i="7"/>
  <c r="BL291" i="7"/>
  <c r="BP291" i="7"/>
  <c r="BO291" i="7"/>
  <c r="BJ291" i="7"/>
  <c r="BK291" i="7"/>
  <c r="BA291" i="7"/>
  <c r="BD291" i="7"/>
  <c r="BF291" i="7"/>
  <c r="AZ291" i="7"/>
  <c r="BC291" i="7"/>
  <c r="BE291" i="7"/>
  <c r="BG291" i="7"/>
  <c r="BB291" i="7"/>
  <c r="BG292" i="8"/>
  <c r="BE292" i="8"/>
  <c r="BC292" i="8"/>
  <c r="BA292" i="8"/>
  <c r="AY293" i="8"/>
  <c r="BD292" i="8"/>
  <c r="AZ292" i="8"/>
  <c r="BF292" i="8"/>
  <c r="BB292" i="8"/>
  <c r="CK293" i="8" l="1"/>
  <c r="CG293" i="8"/>
  <c r="CJ293" i="8"/>
  <c r="CF293" i="8"/>
  <c r="CI293" i="8"/>
  <c r="CH293" i="8"/>
  <c r="CD293" i="8"/>
  <c r="CE293" i="8"/>
  <c r="CA293" i="8"/>
  <c r="BW293" i="8"/>
  <c r="BZ293" i="8"/>
  <c r="BV293" i="8"/>
  <c r="BY293" i="8"/>
  <c r="BU293" i="8"/>
  <c r="BX293" i="8"/>
  <c r="BT293" i="8"/>
  <c r="BJ293" i="8"/>
  <c r="BN293" i="8"/>
  <c r="BK293" i="8"/>
  <c r="BO293" i="8"/>
  <c r="BM293" i="8"/>
  <c r="BQ293" i="8"/>
  <c r="BL293" i="8"/>
  <c r="BP293" i="8"/>
  <c r="AY293" i="7"/>
  <c r="CI292" i="7"/>
  <c r="CE292" i="7"/>
  <c r="CH292" i="7"/>
  <c r="CD292" i="7"/>
  <c r="CF292" i="7"/>
  <c r="CK292" i="7"/>
  <c r="CG292" i="7"/>
  <c r="CJ292" i="7"/>
  <c r="BU292" i="7"/>
  <c r="BX292" i="7"/>
  <c r="CA292" i="7"/>
  <c r="BV292" i="7"/>
  <c r="BY292" i="7"/>
  <c r="BT292" i="7"/>
  <c r="BW292" i="7"/>
  <c r="BZ292" i="7"/>
  <c r="BN292" i="7"/>
  <c r="BM292" i="7"/>
  <c r="BL292" i="7"/>
  <c r="BP292" i="7"/>
  <c r="BO292" i="7"/>
  <c r="BQ292" i="7"/>
  <c r="BJ292" i="7"/>
  <c r="BK292" i="7"/>
  <c r="BF292" i="7"/>
  <c r="AZ292" i="7"/>
  <c r="BB292" i="7"/>
  <c r="BE292" i="7"/>
  <c r="BA292" i="7"/>
  <c r="BD292" i="7"/>
  <c r="BC292" i="7"/>
  <c r="BG292" i="7"/>
  <c r="AY294" i="8"/>
  <c r="BF293" i="8"/>
  <c r="BD293" i="8"/>
  <c r="BB293" i="8"/>
  <c r="AZ293" i="8"/>
  <c r="BG293" i="8"/>
  <c r="BC293" i="8"/>
  <c r="BE293" i="8"/>
  <c r="BA293" i="8"/>
  <c r="CK294" i="8" l="1"/>
  <c r="CG294" i="8"/>
  <c r="CJ294" i="8"/>
  <c r="CF294" i="8"/>
  <c r="CI294" i="8"/>
  <c r="CH294" i="8"/>
  <c r="CE294" i="8"/>
  <c r="CD294" i="8"/>
  <c r="CA294" i="8"/>
  <c r="BW294" i="8"/>
  <c r="BZ294" i="8"/>
  <c r="BV294" i="8"/>
  <c r="BY294" i="8"/>
  <c r="BU294" i="8"/>
  <c r="BX294" i="8"/>
  <c r="BT294" i="8"/>
  <c r="BK294" i="8"/>
  <c r="BO294" i="8"/>
  <c r="BJ294" i="8"/>
  <c r="BN294" i="8"/>
  <c r="BM294" i="8"/>
  <c r="BQ294" i="8"/>
  <c r="BL294" i="8"/>
  <c r="BP294" i="8"/>
  <c r="AY294" i="7"/>
  <c r="CI293" i="7"/>
  <c r="CE293" i="7"/>
  <c r="CH293" i="7"/>
  <c r="CD293" i="7"/>
  <c r="CF293" i="7"/>
  <c r="CK293" i="7"/>
  <c r="CJ293" i="7"/>
  <c r="CG293" i="7"/>
  <c r="BV293" i="7"/>
  <c r="BZ293" i="7"/>
  <c r="BU293" i="7"/>
  <c r="BY293" i="7"/>
  <c r="BX293" i="7"/>
  <c r="BT293" i="7"/>
  <c r="BW293" i="7"/>
  <c r="CA293" i="7"/>
  <c r="BQ293" i="7"/>
  <c r="BP293" i="7"/>
  <c r="BN293" i="7"/>
  <c r="BL293" i="7"/>
  <c r="BM293" i="7"/>
  <c r="BO293" i="7"/>
  <c r="BJ293" i="7"/>
  <c r="BK293" i="7"/>
  <c r="AZ293" i="7"/>
  <c r="BB293" i="7"/>
  <c r="BA293" i="7"/>
  <c r="BD293" i="7"/>
  <c r="BF293" i="7"/>
  <c r="BC293" i="7"/>
  <c r="BE293" i="7"/>
  <c r="BG293" i="7"/>
  <c r="BG294" i="8"/>
  <c r="BE294" i="8"/>
  <c r="BC294" i="8"/>
  <c r="BA294" i="8"/>
  <c r="BF294" i="8"/>
  <c r="BB294" i="8"/>
  <c r="AY295" i="8"/>
  <c r="BD294" i="8"/>
  <c r="AZ294" i="8"/>
  <c r="CK295" i="8" l="1"/>
  <c r="CG295" i="8"/>
  <c r="CJ295" i="8"/>
  <c r="CF295" i="8"/>
  <c r="CI295" i="8"/>
  <c r="CH295" i="8"/>
  <c r="CE295" i="8"/>
  <c r="CD295" i="8"/>
  <c r="CA295" i="8"/>
  <c r="BW295" i="8"/>
  <c r="BZ295" i="8"/>
  <c r="BV295" i="8"/>
  <c r="BY295" i="8"/>
  <c r="BU295" i="8"/>
  <c r="BX295" i="8"/>
  <c r="BT295" i="8"/>
  <c r="BJ295" i="8"/>
  <c r="BK295" i="8"/>
  <c r="BL295" i="8"/>
  <c r="BM295" i="8"/>
  <c r="BN295" i="8"/>
  <c r="BO295" i="8"/>
  <c r="BP295" i="8"/>
  <c r="BQ295" i="8"/>
  <c r="AY295" i="7"/>
  <c r="CI294" i="7"/>
  <c r="CE294" i="7"/>
  <c r="CH294" i="7"/>
  <c r="CD294" i="7"/>
  <c r="CF294" i="7"/>
  <c r="CK294" i="7"/>
  <c r="CG294" i="7"/>
  <c r="CJ294" i="7"/>
  <c r="BV294" i="7"/>
  <c r="BY294" i="7"/>
  <c r="BW294" i="7"/>
  <c r="BT294" i="7"/>
  <c r="BZ294" i="7"/>
  <c r="BU294" i="7"/>
  <c r="CA294" i="7"/>
  <c r="BX294" i="7"/>
  <c r="BQ294" i="7"/>
  <c r="BO294" i="7"/>
  <c r="BP294" i="7"/>
  <c r="BN294" i="7"/>
  <c r="BL294" i="7"/>
  <c r="BM294" i="7"/>
  <c r="BJ294" i="7"/>
  <c r="BK294" i="7"/>
  <c r="AZ294" i="7"/>
  <c r="BC294" i="7"/>
  <c r="BG294" i="7"/>
  <c r="BF294" i="7"/>
  <c r="BB294" i="7"/>
  <c r="BD294" i="7"/>
  <c r="BE294" i="7"/>
  <c r="BA294" i="7"/>
  <c r="AY296" i="8"/>
  <c r="BF295" i="8"/>
  <c r="BD295" i="8"/>
  <c r="BB295" i="8"/>
  <c r="AZ295" i="8"/>
  <c r="BE295" i="8"/>
  <c r="BA295" i="8"/>
  <c r="BG295" i="8"/>
  <c r="BC295" i="8"/>
  <c r="CK296" i="8" l="1"/>
  <c r="CG296" i="8"/>
  <c r="CJ296" i="8"/>
  <c r="CF296" i="8"/>
  <c r="CI296" i="8"/>
  <c r="CH296" i="8"/>
  <c r="CE296" i="8"/>
  <c r="CD296" i="8"/>
  <c r="CA296" i="8"/>
  <c r="BW296" i="8"/>
  <c r="BZ296" i="8"/>
  <c r="BV296" i="8"/>
  <c r="BY296" i="8"/>
  <c r="BU296" i="8"/>
  <c r="BX296" i="8"/>
  <c r="BT296" i="8"/>
  <c r="BK296" i="8"/>
  <c r="BN296" i="8"/>
  <c r="BM296" i="8"/>
  <c r="BL296" i="8"/>
  <c r="BJ296" i="8"/>
  <c r="BQ296" i="8"/>
  <c r="BO296" i="8"/>
  <c r="BP296" i="8"/>
  <c r="AY296" i="7"/>
  <c r="CI295" i="7"/>
  <c r="CE295" i="7"/>
  <c r="CH295" i="7"/>
  <c r="CD295" i="7"/>
  <c r="CF295" i="7"/>
  <c r="CK295" i="7"/>
  <c r="CG295" i="7"/>
  <c r="CJ295" i="7"/>
  <c r="BW295" i="7"/>
  <c r="CA295" i="7"/>
  <c r="BV295" i="7"/>
  <c r="BZ295" i="7"/>
  <c r="BU295" i="7"/>
  <c r="BY295" i="7"/>
  <c r="BT295" i="7"/>
  <c r="BX295" i="7"/>
  <c r="BL295" i="7"/>
  <c r="BO295" i="7"/>
  <c r="BN295" i="7"/>
  <c r="BP295" i="7"/>
  <c r="BM295" i="7"/>
  <c r="BQ295" i="7"/>
  <c r="BK295" i="7"/>
  <c r="BJ295" i="7"/>
  <c r="AZ295" i="7"/>
  <c r="BB295" i="7"/>
  <c r="BC295" i="7"/>
  <c r="BE295" i="7"/>
  <c r="BG295" i="7"/>
  <c r="BA295" i="7"/>
  <c r="BD295" i="7"/>
  <c r="BF295" i="7"/>
  <c r="BG296" i="8"/>
  <c r="BE296" i="8"/>
  <c r="BC296" i="8"/>
  <c r="BA296" i="8"/>
  <c r="AY297" i="8"/>
  <c r="BD296" i="8"/>
  <c r="AZ296" i="8"/>
  <c r="BF296" i="8"/>
  <c r="BB296" i="8"/>
  <c r="CK297" i="8" l="1"/>
  <c r="CG297" i="8"/>
  <c r="CJ297" i="8"/>
  <c r="CF297" i="8"/>
  <c r="CI297" i="8"/>
  <c r="CH297" i="8"/>
  <c r="CD297" i="8"/>
  <c r="CE297" i="8"/>
  <c r="CA297" i="8"/>
  <c r="BW297" i="8"/>
  <c r="BZ297" i="8"/>
  <c r="BV297" i="8"/>
  <c r="BY297" i="8"/>
  <c r="BU297" i="8"/>
  <c r="BX297" i="8"/>
  <c r="BT297" i="8"/>
  <c r="BK297" i="8"/>
  <c r="BO297" i="8"/>
  <c r="BJ297" i="8"/>
  <c r="BN297" i="8"/>
  <c r="BM297" i="8"/>
  <c r="BQ297" i="8"/>
  <c r="BL297" i="8"/>
  <c r="BP297" i="8"/>
  <c r="AY297" i="7"/>
  <c r="CI296" i="7"/>
  <c r="CE296" i="7"/>
  <c r="CH296" i="7"/>
  <c r="CD296" i="7"/>
  <c r="CF296" i="7"/>
  <c r="CK296" i="7"/>
  <c r="CJ296" i="7"/>
  <c r="CG296" i="7"/>
  <c r="BW296" i="7"/>
  <c r="BZ296" i="7"/>
  <c r="BU296" i="7"/>
  <c r="BX296" i="7"/>
  <c r="CA296" i="7"/>
  <c r="BV296" i="7"/>
  <c r="BY296" i="7"/>
  <c r="BT296" i="7"/>
  <c r="BN296" i="7"/>
  <c r="BM296" i="7"/>
  <c r="BQ296" i="7"/>
  <c r="BL296" i="7"/>
  <c r="BP296" i="7"/>
  <c r="BO296" i="7"/>
  <c r="BJ296" i="7"/>
  <c r="BK296" i="7"/>
  <c r="BA296" i="7"/>
  <c r="BD296" i="7"/>
  <c r="BE296" i="7"/>
  <c r="AZ296" i="7"/>
  <c r="BC296" i="7"/>
  <c r="BG296" i="7"/>
  <c r="BB296" i="7"/>
  <c r="BF296" i="7"/>
  <c r="AY298" i="8"/>
  <c r="BF297" i="8"/>
  <c r="BD297" i="8"/>
  <c r="BB297" i="8"/>
  <c r="AZ297" i="8"/>
  <c r="BE297" i="8"/>
  <c r="BA297" i="8"/>
  <c r="BG297" i="8"/>
  <c r="BC297" i="8"/>
  <c r="CK298" i="8" l="1"/>
  <c r="CG298" i="8"/>
  <c r="CJ298" i="8"/>
  <c r="CF298" i="8"/>
  <c r="CI298" i="8"/>
  <c r="CH298" i="8"/>
  <c r="CE298" i="8"/>
  <c r="CD298" i="8"/>
  <c r="CA298" i="8"/>
  <c r="BW298" i="8"/>
  <c r="BZ298" i="8"/>
  <c r="BV298" i="8"/>
  <c r="BY298" i="8"/>
  <c r="BU298" i="8"/>
  <c r="BX298" i="8"/>
  <c r="BT298" i="8"/>
  <c r="BL298" i="8"/>
  <c r="BP298" i="8"/>
  <c r="BK298" i="8"/>
  <c r="BO298" i="8"/>
  <c r="BM298" i="8"/>
  <c r="BJ298" i="8"/>
  <c r="BN298" i="8"/>
  <c r="BQ298" i="8"/>
  <c r="AY298" i="7"/>
  <c r="CI297" i="7"/>
  <c r="CE297" i="7"/>
  <c r="CH297" i="7"/>
  <c r="CD297" i="7"/>
  <c r="CF297" i="7"/>
  <c r="CK297" i="7"/>
  <c r="CG297" i="7"/>
  <c r="CJ297" i="7"/>
  <c r="BW297" i="7"/>
  <c r="CA297" i="7"/>
  <c r="BV297" i="7"/>
  <c r="BZ297" i="7"/>
  <c r="BU297" i="7"/>
  <c r="BY297" i="7"/>
  <c r="BX297" i="7"/>
  <c r="BT297" i="7"/>
  <c r="BN297" i="7"/>
  <c r="BL297" i="7"/>
  <c r="BO297" i="7"/>
  <c r="BQ297" i="7"/>
  <c r="BM297" i="7"/>
  <c r="BP297" i="7"/>
  <c r="BJ297" i="7"/>
  <c r="BK297" i="7"/>
  <c r="BA297" i="7"/>
  <c r="AZ297" i="7"/>
  <c r="BB297" i="7"/>
  <c r="BC297" i="7"/>
  <c r="BE297" i="7"/>
  <c r="BG297" i="7"/>
  <c r="BD297" i="7"/>
  <c r="BF297" i="7"/>
  <c r="BG298" i="8"/>
  <c r="BE298" i="8"/>
  <c r="BC298" i="8"/>
  <c r="BA298" i="8"/>
  <c r="AY299" i="8"/>
  <c r="BD298" i="8"/>
  <c r="AZ298" i="8"/>
  <c r="BF298" i="8"/>
  <c r="BB298" i="8"/>
  <c r="CK299" i="8" l="1"/>
  <c r="CG299" i="8"/>
  <c r="CJ299" i="8"/>
  <c r="CF299" i="8"/>
  <c r="CI299" i="8"/>
  <c r="CH299" i="8"/>
  <c r="CD299" i="8"/>
  <c r="CE299" i="8"/>
  <c r="CA299" i="8"/>
  <c r="BW299" i="8"/>
  <c r="BZ299" i="8"/>
  <c r="BV299" i="8"/>
  <c r="BY299" i="8"/>
  <c r="BU299" i="8"/>
  <c r="BX299" i="8"/>
  <c r="BT299" i="8"/>
  <c r="BJ299" i="8"/>
  <c r="BK299" i="8"/>
  <c r="BL299" i="8"/>
  <c r="BM299" i="8"/>
  <c r="BN299" i="8"/>
  <c r="BO299" i="8"/>
  <c r="BP299" i="8"/>
  <c r="BQ299" i="8"/>
  <c r="AY299" i="7"/>
  <c r="CI298" i="7"/>
  <c r="CE298" i="7"/>
  <c r="CH298" i="7"/>
  <c r="CD298" i="7"/>
  <c r="CF298" i="7"/>
  <c r="CK298" i="7"/>
  <c r="CG298" i="7"/>
  <c r="CJ298" i="7"/>
  <c r="BX298" i="7"/>
  <c r="BV298" i="7"/>
  <c r="BY298" i="7"/>
  <c r="BW298" i="7"/>
  <c r="BT298" i="7"/>
  <c r="BZ298" i="7"/>
  <c r="BU298" i="7"/>
  <c r="CA298" i="7"/>
  <c r="BO298" i="7"/>
  <c r="BN298" i="7"/>
  <c r="BL298" i="7"/>
  <c r="BM298" i="7"/>
  <c r="BQ298" i="7"/>
  <c r="BP298" i="7"/>
  <c r="BK298" i="7"/>
  <c r="BJ298" i="7"/>
  <c r="BE298" i="7"/>
  <c r="BB298" i="7"/>
  <c r="BA298" i="7"/>
  <c r="BD298" i="7"/>
  <c r="BC298" i="7"/>
  <c r="BG298" i="7"/>
  <c r="AZ298" i="7"/>
  <c r="BF298" i="7"/>
  <c r="AY300" i="8"/>
  <c r="BF299" i="8"/>
  <c r="BD299" i="8"/>
  <c r="BB299" i="8"/>
  <c r="AZ299" i="8"/>
  <c r="BG299" i="8"/>
  <c r="BC299" i="8"/>
  <c r="BE299" i="8"/>
  <c r="BA299" i="8"/>
  <c r="CK300" i="8" l="1"/>
  <c r="CG300" i="8"/>
  <c r="CJ300" i="8"/>
  <c r="CF300" i="8"/>
  <c r="CI300" i="8"/>
  <c r="CH300" i="8"/>
  <c r="CE300" i="8"/>
  <c r="CD300" i="8"/>
  <c r="CA300" i="8"/>
  <c r="BW300" i="8"/>
  <c r="BZ300" i="8"/>
  <c r="BV300" i="8"/>
  <c r="BY300" i="8"/>
  <c r="BU300" i="8"/>
  <c r="BX300" i="8"/>
  <c r="BT300" i="8"/>
  <c r="BO300" i="8"/>
  <c r="BP300" i="8"/>
  <c r="BK300" i="8"/>
  <c r="BN300" i="8"/>
  <c r="BL300" i="8"/>
  <c r="BJ300" i="8"/>
  <c r="BM300" i="8"/>
  <c r="BQ300" i="8"/>
  <c r="AY300" i="7"/>
  <c r="CI299" i="7"/>
  <c r="CE299" i="7"/>
  <c r="CH299" i="7"/>
  <c r="CD299" i="7"/>
  <c r="CF299" i="7"/>
  <c r="CK299" i="7"/>
  <c r="CG299" i="7"/>
  <c r="CJ299" i="7"/>
  <c r="CA299" i="7"/>
  <c r="BX299" i="7"/>
  <c r="BW299" i="7"/>
  <c r="BV299" i="7"/>
  <c r="BZ299" i="7"/>
  <c r="BU299" i="7"/>
  <c r="BY299" i="7"/>
  <c r="BT299" i="7"/>
  <c r="BP299" i="7"/>
  <c r="BQ299" i="7"/>
  <c r="BO299" i="7"/>
  <c r="BL299" i="7"/>
  <c r="BN299" i="7"/>
  <c r="BM299" i="7"/>
  <c r="BJ299" i="7"/>
  <c r="BK299" i="7"/>
  <c r="BA299" i="7"/>
  <c r="BD299" i="7"/>
  <c r="BF299" i="7"/>
  <c r="BG299" i="7"/>
  <c r="AZ299" i="7"/>
  <c r="BC299" i="7"/>
  <c r="BE299" i="7"/>
  <c r="BB299" i="7"/>
  <c r="BG300" i="8"/>
  <c r="BE300" i="8"/>
  <c r="BC300" i="8"/>
  <c r="BA300" i="8"/>
  <c r="BF300" i="8"/>
  <c r="BB300" i="8"/>
  <c r="BD300" i="8"/>
  <c r="AY301" i="8"/>
  <c r="AZ300" i="8"/>
  <c r="CK301" i="8" l="1"/>
  <c r="CG301" i="8"/>
  <c r="CJ301" i="8"/>
  <c r="CF301" i="8"/>
  <c r="CI301" i="8"/>
  <c r="CH301" i="8"/>
  <c r="CE301" i="8"/>
  <c r="CD301" i="8"/>
  <c r="CA301" i="8"/>
  <c r="BW301" i="8"/>
  <c r="BZ301" i="8"/>
  <c r="BV301" i="8"/>
  <c r="BY301" i="8"/>
  <c r="BU301" i="8"/>
  <c r="BX301" i="8"/>
  <c r="BT301" i="8"/>
  <c r="BL301" i="8"/>
  <c r="BP301" i="8"/>
  <c r="BK301" i="8"/>
  <c r="BO301" i="8"/>
  <c r="BJ301" i="8"/>
  <c r="BN301" i="8"/>
  <c r="BM301" i="8"/>
  <c r="BQ301" i="8"/>
  <c r="AY301" i="7"/>
  <c r="CI300" i="7"/>
  <c r="CE300" i="7"/>
  <c r="CH300" i="7"/>
  <c r="CD300" i="7"/>
  <c r="CF300" i="7"/>
  <c r="CK300" i="7"/>
  <c r="CJ300" i="7"/>
  <c r="CG300" i="7"/>
  <c r="BY300" i="7"/>
  <c r="BT300" i="7"/>
  <c r="BW300" i="7"/>
  <c r="BZ300" i="7"/>
  <c r="BU300" i="7"/>
  <c r="BX300" i="7"/>
  <c r="CA300" i="7"/>
  <c r="BV300" i="7"/>
  <c r="BQ300" i="7"/>
  <c r="BL300" i="7"/>
  <c r="BN300" i="7"/>
  <c r="BP300" i="7"/>
  <c r="BO300" i="7"/>
  <c r="BM300" i="7"/>
  <c r="BJ300" i="7"/>
  <c r="BK300" i="7"/>
  <c r="BB300" i="7"/>
  <c r="BF300" i="7"/>
  <c r="BC300" i="7"/>
  <c r="BG300" i="7"/>
  <c r="BE300" i="7"/>
  <c r="BD300" i="7"/>
  <c r="AZ300" i="7"/>
  <c r="BA300" i="7"/>
  <c r="AY302" i="8"/>
  <c r="BF301" i="8"/>
  <c r="BD301" i="8"/>
  <c r="BB301" i="8"/>
  <c r="AZ301" i="8"/>
  <c r="BE301" i="8"/>
  <c r="BA301" i="8"/>
  <c r="BC301" i="8"/>
  <c r="BG301" i="8"/>
  <c r="CK302" i="8" l="1"/>
  <c r="CG302" i="8"/>
  <c r="CJ302" i="8"/>
  <c r="CF302" i="8"/>
  <c r="CI302" i="8"/>
  <c r="CH302" i="8"/>
  <c r="CE302" i="8"/>
  <c r="CD302" i="8"/>
  <c r="CA302" i="8"/>
  <c r="BW302" i="8"/>
  <c r="BZ302" i="8"/>
  <c r="BV302" i="8"/>
  <c r="BY302" i="8"/>
  <c r="BU302" i="8"/>
  <c r="BX302" i="8"/>
  <c r="BT302" i="8"/>
  <c r="BM302" i="8"/>
  <c r="BQ302" i="8"/>
  <c r="BL302" i="8"/>
  <c r="BP302" i="8"/>
  <c r="BJ302" i="8"/>
  <c r="BK302" i="8"/>
  <c r="BO302" i="8"/>
  <c r="BN302" i="8"/>
  <c r="AY302" i="7"/>
  <c r="CI301" i="7"/>
  <c r="CE301" i="7"/>
  <c r="CH301" i="7"/>
  <c r="CD301" i="7"/>
  <c r="CF301" i="7"/>
  <c r="CK301" i="7"/>
  <c r="CG301" i="7"/>
  <c r="CJ301" i="7"/>
  <c r="BX301" i="7"/>
  <c r="BT301" i="7"/>
  <c r="BW301" i="7"/>
  <c r="CA301" i="7"/>
  <c r="BV301" i="7"/>
  <c r="BZ301" i="7"/>
  <c r="BU301" i="7"/>
  <c r="BY301" i="7"/>
  <c r="BM301" i="7"/>
  <c r="BO301" i="7"/>
  <c r="BN301" i="7"/>
  <c r="BL301" i="7"/>
  <c r="BQ301" i="7"/>
  <c r="BP301" i="7"/>
  <c r="BJ301" i="7"/>
  <c r="BK301" i="7"/>
  <c r="BA301" i="7"/>
  <c r="BD301" i="7"/>
  <c r="BF301" i="7"/>
  <c r="BB301" i="7"/>
  <c r="BC301" i="7"/>
  <c r="AZ301" i="7"/>
  <c r="BE301" i="7"/>
  <c r="BG301" i="7"/>
  <c r="BG302" i="8"/>
  <c r="BE302" i="8"/>
  <c r="BC302" i="8"/>
  <c r="BA302" i="8"/>
  <c r="AY303" i="8"/>
  <c r="BD302" i="8"/>
  <c r="AZ302" i="8"/>
  <c r="BB302" i="8"/>
  <c r="BF302" i="8"/>
  <c r="CK303" i="8" l="1"/>
  <c r="CG303" i="8"/>
  <c r="CJ303" i="8"/>
  <c r="CF303" i="8"/>
  <c r="CI303" i="8"/>
  <c r="CH303" i="8"/>
  <c r="CD303" i="8"/>
  <c r="CE303" i="8"/>
  <c r="CA303" i="8"/>
  <c r="BW303" i="8"/>
  <c r="BZ303" i="8"/>
  <c r="BV303" i="8"/>
  <c r="BY303" i="8"/>
  <c r="BU303" i="8"/>
  <c r="BX303" i="8"/>
  <c r="BT303" i="8"/>
  <c r="BJ303" i="8"/>
  <c r="BK303" i="8"/>
  <c r="BL303" i="8"/>
  <c r="BM303" i="8"/>
  <c r="BN303" i="8"/>
  <c r="BO303" i="8"/>
  <c r="BP303" i="8"/>
  <c r="BQ303" i="8"/>
  <c r="AY303" i="7"/>
  <c r="CI302" i="7"/>
  <c r="CE302" i="7"/>
  <c r="CH302" i="7"/>
  <c r="CD302" i="7"/>
  <c r="CF302" i="7"/>
  <c r="CK302" i="7"/>
  <c r="CG302" i="7"/>
  <c r="CJ302" i="7"/>
  <c r="BT302" i="7"/>
  <c r="BZ302" i="7"/>
  <c r="BU302" i="7"/>
  <c r="CA302" i="7"/>
  <c r="BX302" i="7"/>
  <c r="BV302" i="7"/>
  <c r="BY302" i="7"/>
  <c r="BW302" i="7"/>
  <c r="BP302" i="7"/>
  <c r="BN302" i="7"/>
  <c r="BL302" i="7"/>
  <c r="BM302" i="7"/>
  <c r="BO302" i="7"/>
  <c r="BQ302" i="7"/>
  <c r="BJ302" i="7"/>
  <c r="BK302" i="7"/>
  <c r="AZ302" i="7"/>
  <c r="BC302" i="7"/>
  <c r="BG302" i="7"/>
  <c r="BD302" i="7"/>
  <c r="BB302" i="7"/>
  <c r="BF302" i="7"/>
  <c r="BE302" i="7"/>
  <c r="BA302" i="7"/>
  <c r="AY304" i="8"/>
  <c r="BF303" i="8"/>
  <c r="BD303" i="8"/>
  <c r="BB303" i="8"/>
  <c r="AZ303" i="8"/>
  <c r="BG303" i="8"/>
  <c r="BC303" i="8"/>
  <c r="BA303" i="8"/>
  <c r="BE303" i="8"/>
  <c r="CK304" i="8" l="1"/>
  <c r="CG304" i="8"/>
  <c r="CJ304" i="8"/>
  <c r="CF304" i="8"/>
  <c r="CI304" i="8"/>
  <c r="CH304" i="8"/>
  <c r="CE304" i="8"/>
  <c r="CD304" i="8"/>
  <c r="CA304" i="8"/>
  <c r="BW304" i="8"/>
  <c r="BZ304" i="8"/>
  <c r="BV304" i="8"/>
  <c r="BY304" i="8"/>
  <c r="BU304" i="8"/>
  <c r="BX304" i="8"/>
  <c r="BT304" i="8"/>
  <c r="BP304" i="8"/>
  <c r="BQ304" i="8"/>
  <c r="BO304" i="8"/>
  <c r="BL304" i="8"/>
  <c r="BJ304" i="8"/>
  <c r="BK304" i="8"/>
  <c r="BN304" i="8"/>
  <c r="BM304" i="8"/>
  <c r="AY304" i="7"/>
  <c r="CJ303" i="7"/>
  <c r="CF303" i="7"/>
  <c r="CK303" i="7"/>
  <c r="CE303" i="7"/>
  <c r="CI303" i="7"/>
  <c r="CD303" i="7"/>
  <c r="CG303" i="7"/>
  <c r="CH303" i="7"/>
  <c r="BU303" i="7"/>
  <c r="BY303" i="7"/>
  <c r="BT303" i="7"/>
  <c r="BX303" i="7"/>
  <c r="CA303" i="7"/>
  <c r="BW303" i="7"/>
  <c r="BV303" i="7"/>
  <c r="BZ303" i="7"/>
  <c r="BM303" i="7"/>
  <c r="BQ303" i="7"/>
  <c r="BN303" i="7"/>
  <c r="BL303" i="7"/>
  <c r="BP303" i="7"/>
  <c r="BO303" i="7"/>
  <c r="BJ303" i="7"/>
  <c r="BK303" i="7"/>
  <c r="BB303" i="7"/>
  <c r="BC303" i="7"/>
  <c r="BE303" i="7"/>
  <c r="BG303" i="7"/>
  <c r="BD303" i="7"/>
  <c r="BF303" i="7"/>
  <c r="BA303" i="7"/>
  <c r="AZ303" i="7"/>
  <c r="BG304" i="8"/>
  <c r="BE304" i="8"/>
  <c r="BC304" i="8"/>
  <c r="BA304" i="8"/>
  <c r="BF304" i="8"/>
  <c r="BB304" i="8"/>
  <c r="AY305" i="8"/>
  <c r="AZ304" i="8"/>
  <c r="BD304" i="8"/>
  <c r="CK305" i="8" l="1"/>
  <c r="CG305" i="8"/>
  <c r="CJ305" i="8"/>
  <c r="CF305" i="8"/>
  <c r="CI305" i="8"/>
  <c r="CH305" i="8"/>
  <c r="CD305" i="8"/>
  <c r="CE305" i="8"/>
  <c r="CA305" i="8"/>
  <c r="BW305" i="8"/>
  <c r="BZ305" i="8"/>
  <c r="BV305" i="8"/>
  <c r="BY305" i="8"/>
  <c r="BU305" i="8"/>
  <c r="BX305" i="8"/>
  <c r="BT305" i="8"/>
  <c r="BM305" i="8"/>
  <c r="BQ305" i="8"/>
  <c r="BL305" i="8"/>
  <c r="BP305" i="8"/>
  <c r="BK305" i="8"/>
  <c r="BO305" i="8"/>
  <c r="BJ305" i="8"/>
  <c r="BN305" i="8"/>
  <c r="AY305" i="7"/>
  <c r="CJ304" i="7"/>
  <c r="CF304" i="7"/>
  <c r="CH304" i="7"/>
  <c r="CG304" i="7"/>
  <c r="CI304" i="7"/>
  <c r="CE304" i="7"/>
  <c r="CK304" i="7"/>
  <c r="CD304" i="7"/>
  <c r="BZ304" i="7"/>
  <c r="BV304" i="7"/>
  <c r="BY304" i="7"/>
  <c r="BT304" i="7"/>
  <c r="BW304" i="7"/>
  <c r="BU304" i="7"/>
  <c r="BX304" i="7"/>
  <c r="CA304" i="7"/>
  <c r="BL304" i="7"/>
  <c r="BP304" i="7"/>
  <c r="BO304" i="7"/>
  <c r="BQ304" i="7"/>
  <c r="BM304" i="7"/>
  <c r="BN304" i="7"/>
  <c r="BK304" i="7"/>
  <c r="BJ304" i="7"/>
  <c r="BA304" i="7"/>
  <c r="BD304" i="7"/>
  <c r="AZ304" i="7"/>
  <c r="BC304" i="7"/>
  <c r="BG304" i="7"/>
  <c r="BB304" i="7"/>
  <c r="BF304" i="7"/>
  <c r="BE304" i="7"/>
  <c r="AY306" i="8"/>
  <c r="BF305" i="8"/>
  <c r="BD305" i="8"/>
  <c r="BB305" i="8"/>
  <c r="AZ305" i="8"/>
  <c r="BE305" i="8"/>
  <c r="BA305" i="8"/>
  <c r="BG305" i="8"/>
  <c r="BC305" i="8"/>
  <c r="CK306" i="8" l="1"/>
  <c r="CG306" i="8"/>
  <c r="CJ306" i="8"/>
  <c r="CF306" i="8"/>
  <c r="CI306" i="8"/>
  <c r="CH306" i="8"/>
  <c r="CE306" i="8"/>
  <c r="CD306" i="8"/>
  <c r="CA306" i="8"/>
  <c r="BW306" i="8"/>
  <c r="BZ306" i="8"/>
  <c r="BV306" i="8"/>
  <c r="BY306" i="8"/>
  <c r="BU306" i="8"/>
  <c r="BX306" i="8"/>
  <c r="BT306" i="8"/>
  <c r="BJ306" i="8"/>
  <c r="BN306" i="8"/>
  <c r="BM306" i="8"/>
  <c r="BQ306" i="8"/>
  <c r="BK306" i="8"/>
  <c r="BO306" i="8"/>
  <c r="BL306" i="8"/>
  <c r="BP306" i="8"/>
  <c r="AY306" i="7"/>
  <c r="CJ305" i="7"/>
  <c r="CF305" i="7"/>
  <c r="CK305" i="7"/>
  <c r="CE305" i="7"/>
  <c r="CI305" i="7"/>
  <c r="CD305" i="7"/>
  <c r="CH305" i="7"/>
  <c r="CG305" i="7"/>
  <c r="BU305" i="7"/>
  <c r="BY305" i="7"/>
  <c r="BX305" i="7"/>
  <c r="BT305" i="7"/>
  <c r="BW305" i="7"/>
  <c r="CA305" i="7"/>
  <c r="BV305" i="7"/>
  <c r="BZ305" i="7"/>
  <c r="BP305" i="7"/>
  <c r="BM305" i="7"/>
  <c r="BO305" i="7"/>
  <c r="BQ305" i="7"/>
  <c r="BN305" i="7"/>
  <c r="BL305" i="7"/>
  <c r="BJ305" i="7"/>
  <c r="BK305" i="7"/>
  <c r="BB305" i="7"/>
  <c r="BC305" i="7"/>
  <c r="BE305" i="7"/>
  <c r="BG305" i="7"/>
  <c r="AZ305" i="7"/>
  <c r="BA305" i="7"/>
  <c r="BF305" i="7"/>
  <c r="BD305" i="7"/>
  <c r="BG306" i="8"/>
  <c r="BE306" i="8"/>
  <c r="BC306" i="8"/>
  <c r="BA306" i="8"/>
  <c r="AY307" i="8"/>
  <c r="BD306" i="8"/>
  <c r="AZ306" i="8"/>
  <c r="BF306" i="8"/>
  <c r="BB306" i="8"/>
  <c r="CK307" i="8" l="1"/>
  <c r="CG307" i="8"/>
  <c r="CJ307" i="8"/>
  <c r="CF307" i="8"/>
  <c r="CI307" i="8"/>
  <c r="CH307" i="8"/>
  <c r="CD307" i="8"/>
  <c r="CE307" i="8"/>
  <c r="CA307" i="8"/>
  <c r="BW307" i="8"/>
  <c r="BZ307" i="8"/>
  <c r="BV307" i="8"/>
  <c r="BY307" i="8"/>
  <c r="BU307" i="8"/>
  <c r="BX307" i="8"/>
  <c r="BT307" i="8"/>
  <c r="BK307" i="8"/>
  <c r="BM307" i="8"/>
  <c r="BL307" i="8"/>
  <c r="BQ307" i="8"/>
  <c r="BJ307" i="8"/>
  <c r="BN307" i="8"/>
  <c r="BO307" i="8"/>
  <c r="BP307" i="8"/>
  <c r="AY307" i="7"/>
  <c r="CJ306" i="7"/>
  <c r="CF306" i="7"/>
  <c r="CH306" i="7"/>
  <c r="CG306" i="7"/>
  <c r="CD306" i="7"/>
  <c r="CK306" i="7"/>
  <c r="CE306" i="7"/>
  <c r="CI306" i="7"/>
  <c r="BW306" i="7"/>
  <c r="BZ306" i="7"/>
  <c r="BT306" i="7"/>
  <c r="BU306" i="7"/>
  <c r="CA306" i="7"/>
  <c r="BX306" i="7"/>
  <c r="BV306" i="7"/>
  <c r="BY306" i="7"/>
  <c r="BQ306" i="7"/>
  <c r="BP306" i="7"/>
  <c r="BN306" i="7"/>
  <c r="BL306" i="7"/>
  <c r="BM306" i="7"/>
  <c r="BO306" i="7"/>
  <c r="BJ306" i="7"/>
  <c r="BK306" i="7"/>
  <c r="BE306" i="7"/>
  <c r="BG306" i="7"/>
  <c r="BF306" i="7"/>
  <c r="BA306" i="7"/>
  <c r="BD306" i="7"/>
  <c r="BC306" i="7"/>
  <c r="BB306" i="7"/>
  <c r="AZ306" i="7"/>
  <c r="AY308" i="8"/>
  <c r="BF307" i="8"/>
  <c r="BD307" i="8"/>
  <c r="BB307" i="8"/>
  <c r="AZ307" i="8"/>
  <c r="BG307" i="8"/>
  <c r="BC307" i="8"/>
  <c r="BE307" i="8"/>
  <c r="BA307" i="8"/>
  <c r="CK308" i="8" l="1"/>
  <c r="CG308" i="8"/>
  <c r="CJ308" i="8"/>
  <c r="CF308" i="8"/>
  <c r="CI308" i="8"/>
  <c r="CH308" i="8"/>
  <c r="CE308" i="8"/>
  <c r="CD308" i="8"/>
  <c r="CA308" i="8"/>
  <c r="BW308" i="8"/>
  <c r="BZ308" i="8"/>
  <c r="BV308" i="8"/>
  <c r="BY308" i="8"/>
  <c r="BU308" i="8"/>
  <c r="BX308" i="8"/>
  <c r="BT308" i="8"/>
  <c r="BL308" i="8"/>
  <c r="BJ308" i="8"/>
  <c r="BM308" i="8"/>
  <c r="BQ308" i="8"/>
  <c r="BN308" i="8"/>
  <c r="BP308" i="8"/>
  <c r="BK308" i="8"/>
  <c r="BO308" i="8"/>
  <c r="AY308" i="7"/>
  <c r="CJ307" i="7"/>
  <c r="CF307" i="7"/>
  <c r="CK307" i="7"/>
  <c r="CE307" i="7"/>
  <c r="CI307" i="7"/>
  <c r="CD307" i="7"/>
  <c r="CG307" i="7"/>
  <c r="CH307" i="7"/>
  <c r="BV307" i="7"/>
  <c r="BZ307" i="7"/>
  <c r="BU307" i="7"/>
  <c r="BY307" i="7"/>
  <c r="BT307" i="7"/>
  <c r="BX307" i="7"/>
  <c r="CA307" i="7"/>
  <c r="BW307" i="7"/>
  <c r="BL307" i="7"/>
  <c r="BN307" i="7"/>
  <c r="BM307" i="7"/>
  <c r="BQ307" i="7"/>
  <c r="BO307" i="7"/>
  <c r="BP307" i="7"/>
  <c r="BJ307" i="7"/>
  <c r="BK307" i="7"/>
  <c r="BA307" i="7"/>
  <c r="BD307" i="7"/>
  <c r="BF307" i="7"/>
  <c r="BC307" i="7"/>
  <c r="BE307" i="7"/>
  <c r="BG307" i="7"/>
  <c r="AZ307" i="7"/>
  <c r="BB307" i="7"/>
  <c r="BG308" i="8"/>
  <c r="BE308" i="8"/>
  <c r="BC308" i="8"/>
  <c r="BA308" i="8"/>
  <c r="BF308" i="8"/>
  <c r="BB308" i="8"/>
  <c r="BD308" i="8"/>
  <c r="AY309" i="8"/>
  <c r="AZ308" i="8"/>
  <c r="CK309" i="8" l="1"/>
  <c r="CG309" i="8"/>
  <c r="CJ309" i="8"/>
  <c r="CF309" i="8"/>
  <c r="CI309" i="8"/>
  <c r="CH309" i="8"/>
  <c r="CE309" i="8"/>
  <c r="CD309" i="8"/>
  <c r="CA309" i="8"/>
  <c r="BW309" i="8"/>
  <c r="BZ309" i="8"/>
  <c r="BV309" i="8"/>
  <c r="BY309" i="8"/>
  <c r="BU309" i="8"/>
  <c r="BX309" i="8"/>
  <c r="BT309" i="8"/>
  <c r="BJ309" i="8"/>
  <c r="BN309" i="8"/>
  <c r="BM309" i="8"/>
  <c r="BQ309" i="8"/>
  <c r="BK309" i="8"/>
  <c r="BO309" i="8"/>
  <c r="BL309" i="8"/>
  <c r="BP309" i="8"/>
  <c r="AY309" i="7"/>
  <c r="CJ308" i="7"/>
  <c r="CF308" i="7"/>
  <c r="CH308" i="7"/>
  <c r="CG308" i="7"/>
  <c r="CI308" i="7"/>
  <c r="CE308" i="7"/>
  <c r="CK308" i="7"/>
  <c r="CD308" i="7"/>
  <c r="BU308" i="7"/>
  <c r="BX308" i="7"/>
  <c r="CA308" i="7"/>
  <c r="BV308" i="7"/>
  <c r="BY308" i="7"/>
  <c r="BT308" i="7"/>
  <c r="BZ308" i="7"/>
  <c r="BW308" i="7"/>
  <c r="BM308" i="7"/>
  <c r="BN308" i="7"/>
  <c r="BL308" i="7"/>
  <c r="BP308" i="7"/>
  <c r="BO308" i="7"/>
  <c r="BQ308" i="7"/>
  <c r="BK308" i="7"/>
  <c r="BJ308" i="7"/>
  <c r="BB308" i="7"/>
  <c r="BF308" i="7"/>
  <c r="BE308" i="7"/>
  <c r="BD308" i="7"/>
  <c r="AZ308" i="7"/>
  <c r="BC308" i="7"/>
  <c r="BG308" i="7"/>
  <c r="BA308" i="7"/>
  <c r="AY310" i="8"/>
  <c r="BF309" i="8"/>
  <c r="BD309" i="8"/>
  <c r="BB309" i="8"/>
  <c r="AZ309" i="8"/>
  <c r="BE309" i="8"/>
  <c r="BA309" i="8"/>
  <c r="BC309" i="8"/>
  <c r="BG309" i="8"/>
  <c r="AO287" i="8"/>
  <c r="AO288" i="8" s="1"/>
  <c r="AO289" i="8" s="1"/>
  <c r="AO290" i="8" s="1"/>
  <c r="AO291" i="8" s="1"/>
  <c r="AO292" i="8" s="1"/>
  <c r="AO293" i="8" s="1"/>
  <c r="AO294" i="8" s="1"/>
  <c r="AO295" i="8" s="1"/>
  <c r="AO296" i="8" s="1"/>
  <c r="AO297" i="8" s="1"/>
  <c r="AO298" i="8" s="1"/>
  <c r="AO299" i="8" s="1"/>
  <c r="AO300" i="8" s="1"/>
  <c r="AO301" i="8" s="1"/>
  <c r="AO302" i="8" s="1"/>
  <c r="AO303" i="8" s="1"/>
  <c r="AO304" i="8" s="1"/>
  <c r="AO305" i="8" s="1"/>
  <c r="AO306" i="8" s="1"/>
  <c r="AO307" i="8" s="1"/>
  <c r="AO308" i="8" s="1"/>
  <c r="AO309" i="8" s="1"/>
  <c r="AO310" i="8" s="1"/>
  <c r="AO311" i="8" s="1"/>
  <c r="AO312" i="8" s="1"/>
  <c r="AO313" i="8" s="1"/>
  <c r="AO314" i="8" s="1"/>
  <c r="AO315" i="8" s="1"/>
  <c r="AO286" i="7"/>
  <c r="AO287" i="7" s="1"/>
  <c r="AO288" i="7" s="1"/>
  <c r="AO289" i="7" s="1"/>
  <c r="AO290" i="7" s="1"/>
  <c r="AO291" i="7" s="1"/>
  <c r="AO292" i="7" s="1"/>
  <c r="AO293" i="7" s="1"/>
  <c r="AO294" i="7" s="1"/>
  <c r="AO295" i="7" s="1"/>
  <c r="AO296" i="7" s="1"/>
  <c r="AO297" i="7" s="1"/>
  <c r="AO298" i="7" s="1"/>
  <c r="AO299" i="7" s="1"/>
  <c r="AO300" i="7" s="1"/>
  <c r="AO301" i="7" s="1"/>
  <c r="AO302" i="7" s="1"/>
  <c r="AO303" i="7" s="1"/>
  <c r="AO304" i="7" s="1"/>
  <c r="AO305" i="7" s="1"/>
  <c r="AO306" i="7" s="1"/>
  <c r="AO307" i="7" s="1"/>
  <c r="AO308" i="7" s="1"/>
  <c r="AO309" i="7" s="1"/>
  <c r="AO310" i="7" s="1"/>
  <c r="AO311" i="7" s="1"/>
  <c r="AO312" i="7" s="1"/>
  <c r="AO313" i="7" s="1"/>
  <c r="AO314" i="7" s="1"/>
  <c r="AW315" i="8"/>
  <c r="AW314" i="8"/>
  <c r="AW313" i="8"/>
  <c r="AW312" i="8"/>
  <c r="AW311" i="8"/>
  <c r="AW310" i="8"/>
  <c r="AW309" i="8"/>
  <c r="AW308" i="8"/>
  <c r="AW307" i="8"/>
  <c r="AW306" i="8"/>
  <c r="AW305" i="8"/>
  <c r="AW304" i="8"/>
  <c r="AW303" i="8"/>
  <c r="AW302" i="8"/>
  <c r="AW301" i="8"/>
  <c r="AW300" i="8"/>
  <c r="AW299" i="8"/>
  <c r="AW298" i="8"/>
  <c r="AW297" i="8"/>
  <c r="AW296" i="8"/>
  <c r="AW295" i="8"/>
  <c r="AW294" i="8"/>
  <c r="AW293" i="8"/>
  <c r="AW292" i="8"/>
  <c r="AW291" i="8"/>
  <c r="AW290" i="8"/>
  <c r="AW289" i="8"/>
  <c r="AW288" i="8"/>
  <c r="AW287" i="8"/>
  <c r="AW286" i="8"/>
  <c r="AV315" i="8"/>
  <c r="AV314" i="8"/>
  <c r="AV313" i="8"/>
  <c r="AV312" i="8"/>
  <c r="AV311" i="8"/>
  <c r="AV310" i="8"/>
  <c r="AV309" i="8"/>
  <c r="AV308" i="8"/>
  <c r="AV307" i="8"/>
  <c r="AV306" i="8"/>
  <c r="AV305" i="8"/>
  <c r="AV304" i="8"/>
  <c r="AV303" i="8"/>
  <c r="AV302" i="8"/>
  <c r="AV301" i="8"/>
  <c r="AV300" i="8"/>
  <c r="AV299" i="8"/>
  <c r="AV298" i="8"/>
  <c r="AV297" i="8"/>
  <c r="AV296" i="8"/>
  <c r="AV295" i="8"/>
  <c r="AV294" i="8"/>
  <c r="AV293" i="8"/>
  <c r="AV292" i="8"/>
  <c r="AV291" i="8"/>
  <c r="AV290" i="8"/>
  <c r="AV289" i="8"/>
  <c r="AV288" i="8"/>
  <c r="AV287" i="8"/>
  <c r="AV286" i="8"/>
  <c r="AU315" i="8"/>
  <c r="AU314" i="8"/>
  <c r="AU313" i="8"/>
  <c r="AU312" i="8"/>
  <c r="AU311" i="8"/>
  <c r="AU310" i="8"/>
  <c r="AU309" i="8"/>
  <c r="AU308" i="8"/>
  <c r="AU307" i="8"/>
  <c r="AU306" i="8"/>
  <c r="AU305" i="8"/>
  <c r="AU304" i="8"/>
  <c r="AU303" i="8"/>
  <c r="AU302" i="8"/>
  <c r="AU301" i="8"/>
  <c r="AU300" i="8"/>
  <c r="AU299" i="8"/>
  <c r="AU298" i="8"/>
  <c r="AU297" i="8"/>
  <c r="AU296" i="8"/>
  <c r="AU295" i="8"/>
  <c r="AU294" i="8"/>
  <c r="AU293" i="8"/>
  <c r="AU292" i="8"/>
  <c r="AU291" i="8"/>
  <c r="AU290" i="8"/>
  <c r="AU289" i="8"/>
  <c r="AU288" i="8"/>
  <c r="AU287" i="8"/>
  <c r="AU286" i="8"/>
  <c r="AT315" i="8"/>
  <c r="AT314" i="8"/>
  <c r="AT313" i="8"/>
  <c r="AT312" i="8"/>
  <c r="AT311" i="8"/>
  <c r="AT310" i="8"/>
  <c r="AT309" i="8"/>
  <c r="AT308" i="8"/>
  <c r="AT307" i="8"/>
  <c r="AT306" i="8"/>
  <c r="AT305" i="8"/>
  <c r="AT304" i="8"/>
  <c r="AT303" i="8"/>
  <c r="AT302" i="8"/>
  <c r="AT301" i="8"/>
  <c r="AT300" i="8"/>
  <c r="AT299" i="8"/>
  <c r="AT298" i="8"/>
  <c r="AT297" i="8"/>
  <c r="AT296" i="8"/>
  <c r="AT295" i="8"/>
  <c r="AT294" i="8"/>
  <c r="AT293" i="8"/>
  <c r="AT292" i="8"/>
  <c r="AT291" i="8"/>
  <c r="AT290" i="8"/>
  <c r="AT289" i="8"/>
  <c r="AT288" i="8"/>
  <c r="AT287" i="8"/>
  <c r="AT286" i="8"/>
  <c r="AS315" i="8"/>
  <c r="AS314" i="8"/>
  <c r="AS313" i="8"/>
  <c r="AS312" i="8"/>
  <c r="AS311" i="8"/>
  <c r="AS310" i="8"/>
  <c r="AS309" i="8"/>
  <c r="AS308" i="8"/>
  <c r="AS307" i="8"/>
  <c r="AS306" i="8"/>
  <c r="AS305" i="8"/>
  <c r="AS304" i="8"/>
  <c r="AS303" i="8"/>
  <c r="AS302" i="8"/>
  <c r="AS301" i="8"/>
  <c r="AS300" i="8"/>
  <c r="AS299" i="8"/>
  <c r="AS298" i="8"/>
  <c r="AS297" i="8"/>
  <c r="AS296" i="8"/>
  <c r="AS295" i="8"/>
  <c r="AS294" i="8"/>
  <c r="AS293" i="8"/>
  <c r="AS292" i="8"/>
  <c r="AS291" i="8"/>
  <c r="AS290" i="8"/>
  <c r="AS289" i="8"/>
  <c r="AS288" i="8"/>
  <c r="AS287" i="8"/>
  <c r="AS286" i="8"/>
  <c r="AR315" i="8"/>
  <c r="AR314" i="8"/>
  <c r="AR313" i="8"/>
  <c r="AR312" i="8"/>
  <c r="AR311" i="8"/>
  <c r="AR310" i="8"/>
  <c r="AR309" i="8"/>
  <c r="AR308" i="8"/>
  <c r="AR307" i="8"/>
  <c r="AR306" i="8"/>
  <c r="AR305" i="8"/>
  <c r="AR304" i="8"/>
  <c r="AR303" i="8"/>
  <c r="AR302" i="8"/>
  <c r="AR301" i="8"/>
  <c r="AR300" i="8"/>
  <c r="AR299" i="8"/>
  <c r="AR298" i="8"/>
  <c r="AR297" i="8"/>
  <c r="AR296" i="8"/>
  <c r="AR295" i="8"/>
  <c r="AR294" i="8"/>
  <c r="AR293" i="8"/>
  <c r="AR292" i="8"/>
  <c r="AR291" i="8"/>
  <c r="AR290" i="8"/>
  <c r="AR289" i="8"/>
  <c r="AR288" i="8"/>
  <c r="AR287" i="8"/>
  <c r="AR286" i="8"/>
  <c r="AQ315" i="8"/>
  <c r="AQ314" i="8"/>
  <c r="AQ313" i="8"/>
  <c r="AQ312" i="8"/>
  <c r="AQ311" i="8"/>
  <c r="AQ310" i="8"/>
  <c r="AQ309" i="8"/>
  <c r="AQ308" i="8"/>
  <c r="AQ307" i="8"/>
  <c r="AQ306" i="8"/>
  <c r="AQ305" i="8"/>
  <c r="AQ304" i="8"/>
  <c r="AQ303" i="8"/>
  <c r="AQ302" i="8"/>
  <c r="AQ301" i="8"/>
  <c r="AQ300" i="8"/>
  <c r="AQ299" i="8"/>
  <c r="AQ298" i="8"/>
  <c r="AQ297" i="8"/>
  <c r="AQ296" i="8"/>
  <c r="AQ295" i="8"/>
  <c r="AQ294" i="8"/>
  <c r="AQ293" i="8"/>
  <c r="AQ292" i="8"/>
  <c r="AQ291" i="8"/>
  <c r="AQ290" i="8"/>
  <c r="AQ289" i="8"/>
  <c r="AQ288" i="8"/>
  <c r="AQ287" i="8"/>
  <c r="AW314" i="7"/>
  <c r="AW313" i="7"/>
  <c r="AW312" i="7"/>
  <c r="AW311" i="7"/>
  <c r="AW310" i="7"/>
  <c r="AW309" i="7"/>
  <c r="AW308" i="7"/>
  <c r="AW307" i="7"/>
  <c r="AW306" i="7"/>
  <c r="AW305" i="7"/>
  <c r="AW304" i="7"/>
  <c r="AW303" i="7"/>
  <c r="AW302" i="7"/>
  <c r="AW301" i="7"/>
  <c r="AW300" i="7"/>
  <c r="AW299" i="7"/>
  <c r="AW298" i="7"/>
  <c r="AW297" i="7"/>
  <c r="AW296" i="7"/>
  <c r="AW295" i="7"/>
  <c r="AW294" i="7"/>
  <c r="AW293" i="7"/>
  <c r="AW292" i="7"/>
  <c r="AW291" i="7"/>
  <c r="AW290" i="7"/>
  <c r="AW289" i="7"/>
  <c r="AW288" i="7"/>
  <c r="AW287" i="7"/>
  <c r="AW286" i="7"/>
  <c r="AW285" i="7"/>
  <c r="AV314" i="7"/>
  <c r="AV313" i="7"/>
  <c r="AV312" i="7"/>
  <c r="AV311" i="7"/>
  <c r="AV310" i="7"/>
  <c r="AV309" i="7"/>
  <c r="AV308" i="7"/>
  <c r="AV307" i="7"/>
  <c r="AV306" i="7"/>
  <c r="AV305" i="7"/>
  <c r="AV304" i="7"/>
  <c r="AV303" i="7"/>
  <c r="AV302" i="7"/>
  <c r="AV301" i="7"/>
  <c r="AV300" i="7"/>
  <c r="AV299" i="7"/>
  <c r="AV298" i="7"/>
  <c r="AV297" i="7"/>
  <c r="AV296" i="7"/>
  <c r="AV295" i="7"/>
  <c r="AV294" i="7"/>
  <c r="AV293" i="7"/>
  <c r="AV292" i="7"/>
  <c r="AV291" i="7"/>
  <c r="AV290" i="7"/>
  <c r="AV289" i="7"/>
  <c r="AV288" i="7"/>
  <c r="AV287" i="7"/>
  <c r="AV286" i="7"/>
  <c r="AV285" i="7"/>
  <c r="AU314" i="7"/>
  <c r="AU313" i="7"/>
  <c r="AU312" i="7"/>
  <c r="AU311" i="7"/>
  <c r="AU310" i="7"/>
  <c r="AU309" i="7"/>
  <c r="AU308" i="7"/>
  <c r="AU307" i="7"/>
  <c r="AU306" i="7"/>
  <c r="AU305" i="7"/>
  <c r="AU304" i="7"/>
  <c r="AU303" i="7"/>
  <c r="AU302" i="7"/>
  <c r="AU301" i="7"/>
  <c r="AU300" i="7"/>
  <c r="AU299" i="7"/>
  <c r="AU298" i="7"/>
  <c r="AU297" i="7"/>
  <c r="AU296" i="7"/>
  <c r="AU295" i="7"/>
  <c r="AU294" i="7"/>
  <c r="AU293" i="7"/>
  <c r="AU292" i="7"/>
  <c r="AU291" i="7"/>
  <c r="AU290" i="7"/>
  <c r="AU289" i="7"/>
  <c r="AU288" i="7"/>
  <c r="AU287" i="7"/>
  <c r="AU286" i="7"/>
  <c r="AU285" i="7"/>
  <c r="AT314" i="7"/>
  <c r="AT313" i="7"/>
  <c r="AT312" i="7"/>
  <c r="AT311" i="7"/>
  <c r="AT310" i="7"/>
  <c r="AT309" i="7"/>
  <c r="AT308" i="7"/>
  <c r="AT307" i="7"/>
  <c r="AT306" i="7"/>
  <c r="AT305" i="7"/>
  <c r="AT304" i="7"/>
  <c r="AT303" i="7"/>
  <c r="AT302" i="7"/>
  <c r="AT301" i="7"/>
  <c r="AT300" i="7"/>
  <c r="AT299" i="7"/>
  <c r="AT298" i="7"/>
  <c r="AT297" i="7"/>
  <c r="AT296" i="7"/>
  <c r="AT295" i="7"/>
  <c r="AT294" i="7"/>
  <c r="AT293" i="7"/>
  <c r="AT292" i="7"/>
  <c r="AT291" i="7"/>
  <c r="AT290" i="7"/>
  <c r="AT289" i="7"/>
  <c r="AT288" i="7"/>
  <c r="AT287" i="7"/>
  <c r="AT286" i="7"/>
  <c r="AT285" i="7"/>
  <c r="AS314" i="7"/>
  <c r="AS313" i="7"/>
  <c r="AS312" i="7"/>
  <c r="AS311" i="7"/>
  <c r="AS310" i="7"/>
  <c r="AS309" i="7"/>
  <c r="AS308" i="7"/>
  <c r="AS307" i="7"/>
  <c r="AS306" i="7"/>
  <c r="AS305" i="7"/>
  <c r="AS304" i="7"/>
  <c r="AS303" i="7"/>
  <c r="AS302" i="7"/>
  <c r="AS301" i="7"/>
  <c r="AS300" i="7"/>
  <c r="AS299" i="7"/>
  <c r="AS298" i="7"/>
  <c r="AS297" i="7"/>
  <c r="AS296" i="7"/>
  <c r="AS295" i="7"/>
  <c r="AS294" i="7"/>
  <c r="AS293" i="7"/>
  <c r="AS292" i="7"/>
  <c r="AS291" i="7"/>
  <c r="AS290" i="7"/>
  <c r="AS289" i="7"/>
  <c r="AS288" i="7"/>
  <c r="AS287" i="7"/>
  <c r="AS286" i="7"/>
  <c r="AS285" i="7"/>
  <c r="AR314" i="7"/>
  <c r="AR313" i="7"/>
  <c r="AR312" i="7"/>
  <c r="AR311" i="7"/>
  <c r="AR310" i="7"/>
  <c r="AR309" i="7"/>
  <c r="AR308" i="7"/>
  <c r="AR307" i="7"/>
  <c r="AR306" i="7"/>
  <c r="AR305" i="7"/>
  <c r="AR304" i="7"/>
  <c r="AR303" i="7"/>
  <c r="AR302" i="7"/>
  <c r="AR301" i="7"/>
  <c r="AR300" i="7"/>
  <c r="AR299" i="7"/>
  <c r="AR298" i="7"/>
  <c r="AR297" i="7"/>
  <c r="AR296" i="7"/>
  <c r="AR295" i="7"/>
  <c r="AR294" i="7"/>
  <c r="AR293" i="7"/>
  <c r="AR292" i="7"/>
  <c r="AR291" i="7"/>
  <c r="AR290" i="7"/>
  <c r="AR289" i="7"/>
  <c r="AR288" i="7"/>
  <c r="AR287" i="7"/>
  <c r="AR286" i="7"/>
  <c r="AR285" i="7"/>
  <c r="AQ314" i="7"/>
  <c r="AQ313" i="7"/>
  <c r="AQ312" i="7"/>
  <c r="AQ311" i="7"/>
  <c r="AQ310" i="7"/>
  <c r="AQ309" i="7"/>
  <c r="AQ308" i="7"/>
  <c r="AQ307" i="7"/>
  <c r="AQ306" i="7"/>
  <c r="AQ305" i="7"/>
  <c r="AQ304" i="7"/>
  <c r="AQ303" i="7"/>
  <c r="AQ302" i="7"/>
  <c r="AQ301" i="7"/>
  <c r="AQ300" i="7"/>
  <c r="AQ299" i="7"/>
  <c r="AQ298" i="7"/>
  <c r="AQ297" i="7"/>
  <c r="AQ296" i="7"/>
  <c r="AQ295" i="7"/>
  <c r="AQ294" i="7"/>
  <c r="AQ293" i="7"/>
  <c r="AQ292" i="7"/>
  <c r="AQ291" i="7"/>
  <c r="AQ290" i="7"/>
  <c r="AQ289" i="7"/>
  <c r="AQ288" i="7"/>
  <c r="AQ287" i="7"/>
  <c r="AQ286" i="7"/>
  <c r="AP315" i="8"/>
  <c r="AP314" i="8"/>
  <c r="AP313" i="8"/>
  <c r="AP312" i="8"/>
  <c r="AP311" i="8"/>
  <c r="AP310" i="8"/>
  <c r="AP309" i="8"/>
  <c r="AP308" i="8"/>
  <c r="AP307" i="8"/>
  <c r="AP306" i="8"/>
  <c r="AP305" i="8"/>
  <c r="AP304" i="8"/>
  <c r="AP303" i="8"/>
  <c r="AP302" i="8"/>
  <c r="AP301" i="8"/>
  <c r="AP300" i="8"/>
  <c r="AP299" i="8"/>
  <c r="AP298" i="8"/>
  <c r="AP297" i="8"/>
  <c r="AP296" i="8"/>
  <c r="AP295" i="8"/>
  <c r="AP294" i="8"/>
  <c r="AP293" i="8"/>
  <c r="AP292" i="8"/>
  <c r="AP291" i="8"/>
  <c r="AP290" i="8"/>
  <c r="AP289" i="8"/>
  <c r="AP288" i="8"/>
  <c r="AP287" i="8"/>
  <c r="CK310" i="8" l="1"/>
  <c r="CG310" i="8"/>
  <c r="CJ310" i="8"/>
  <c r="CF310" i="8"/>
  <c r="CI310" i="8"/>
  <c r="CH310" i="8"/>
  <c r="CE310" i="8"/>
  <c r="CD310" i="8"/>
  <c r="CA310" i="8"/>
  <c r="BW310" i="8"/>
  <c r="BZ310" i="8"/>
  <c r="BV310" i="8"/>
  <c r="BY310" i="8"/>
  <c r="BU310" i="8"/>
  <c r="BX310" i="8"/>
  <c r="BT310" i="8"/>
  <c r="BK310" i="8"/>
  <c r="BO310" i="8"/>
  <c r="BL310" i="8"/>
  <c r="BJ310" i="8"/>
  <c r="BN310" i="8"/>
  <c r="BP310" i="8"/>
  <c r="BM310" i="8"/>
  <c r="BQ310" i="8"/>
  <c r="AY310" i="7"/>
  <c r="CJ309" i="7"/>
  <c r="CF309" i="7"/>
  <c r="CK309" i="7"/>
  <c r="CE309" i="7"/>
  <c r="CI309" i="7"/>
  <c r="CD309" i="7"/>
  <c r="CH309" i="7"/>
  <c r="CG309" i="7"/>
  <c r="BV309" i="7"/>
  <c r="BZ309" i="7"/>
  <c r="BU309" i="7"/>
  <c r="BY309" i="7"/>
  <c r="BX309" i="7"/>
  <c r="BT309" i="7"/>
  <c r="BW309" i="7"/>
  <c r="CA309" i="7"/>
  <c r="BQ309" i="7"/>
  <c r="BP309" i="7"/>
  <c r="BN309" i="7"/>
  <c r="BL309" i="7"/>
  <c r="BM309" i="7"/>
  <c r="BO309" i="7"/>
  <c r="BJ309" i="7"/>
  <c r="BK309" i="7"/>
  <c r="AZ309" i="7"/>
  <c r="BE309" i="7"/>
  <c r="BA309" i="7"/>
  <c r="BD309" i="7"/>
  <c r="BF309" i="7"/>
  <c r="BG309" i="7"/>
  <c r="BB309" i="7"/>
  <c r="BC309" i="7"/>
  <c r="BG310" i="8"/>
  <c r="BE310" i="8"/>
  <c r="BC310" i="8"/>
  <c r="BA310" i="8"/>
  <c r="AY311" i="8"/>
  <c r="BD310" i="8"/>
  <c r="AZ310" i="8"/>
  <c r="BB310" i="8"/>
  <c r="BF310" i="8"/>
  <c r="AP314" i="7"/>
  <c r="AP313" i="7"/>
  <c r="AP312" i="7"/>
  <c r="AP311" i="7"/>
  <c r="AP310" i="7"/>
  <c r="AP309" i="7"/>
  <c r="AP308" i="7"/>
  <c r="AP307" i="7"/>
  <c r="AP306" i="7"/>
  <c r="AP305" i="7"/>
  <c r="AP304" i="7"/>
  <c r="AP303" i="7"/>
  <c r="AP302" i="7"/>
  <c r="AP301" i="7"/>
  <c r="AP300" i="7"/>
  <c r="AP299" i="7"/>
  <c r="AP298" i="7"/>
  <c r="AP297" i="7"/>
  <c r="AP296" i="7"/>
  <c r="AP295" i="7"/>
  <c r="AP294" i="7"/>
  <c r="AP293" i="7"/>
  <c r="AP292" i="7"/>
  <c r="AP291" i="7"/>
  <c r="AP290" i="7"/>
  <c r="AP289" i="7"/>
  <c r="AP288" i="7"/>
  <c r="AP287" i="7"/>
  <c r="AP286" i="7"/>
  <c r="AP285" i="7"/>
  <c r="CK311" i="8" l="1"/>
  <c r="CG311" i="8"/>
  <c r="CJ311" i="8"/>
  <c r="CF311" i="8"/>
  <c r="CI311" i="8"/>
  <c r="CH311" i="8"/>
  <c r="CD311" i="8"/>
  <c r="CE311" i="8"/>
  <c r="CA311" i="8"/>
  <c r="BW311" i="8"/>
  <c r="BZ311" i="8"/>
  <c r="BV311" i="8"/>
  <c r="BY311" i="8"/>
  <c r="BU311" i="8"/>
  <c r="BX311" i="8"/>
  <c r="BT311" i="8"/>
  <c r="BJ311" i="8"/>
  <c r="BK311" i="8"/>
  <c r="BL311" i="8"/>
  <c r="BM311" i="8"/>
  <c r="BN311" i="8"/>
  <c r="BO311" i="8"/>
  <c r="BP311" i="8"/>
  <c r="BQ311" i="8"/>
  <c r="AY311" i="7"/>
  <c r="CJ310" i="7"/>
  <c r="CF310" i="7"/>
  <c r="CH310" i="7"/>
  <c r="CG310" i="7"/>
  <c r="CD310" i="7"/>
  <c r="CK310" i="7"/>
  <c r="CE310" i="7"/>
  <c r="CI310" i="7"/>
  <c r="BV310" i="7"/>
  <c r="BY310" i="7"/>
  <c r="BW310" i="7"/>
  <c r="BZ310" i="7"/>
  <c r="BT310" i="7"/>
  <c r="BU310" i="7"/>
  <c r="CA310" i="7"/>
  <c r="BX310" i="7"/>
  <c r="BQ310" i="7"/>
  <c r="BO310" i="7"/>
  <c r="BP310" i="7"/>
  <c r="BN310" i="7"/>
  <c r="BL310" i="7"/>
  <c r="BM310" i="7"/>
  <c r="BK310" i="7"/>
  <c r="BJ310" i="7"/>
  <c r="AZ310" i="7"/>
  <c r="BC310" i="7"/>
  <c r="BG310" i="7"/>
  <c r="BB310" i="7"/>
  <c r="BF310" i="7"/>
  <c r="BE310" i="7"/>
  <c r="BA310" i="7"/>
  <c r="BD310" i="7"/>
  <c r="AY312" i="8"/>
  <c r="BF311" i="8"/>
  <c r="BD311" i="8"/>
  <c r="BB311" i="8"/>
  <c r="AZ311" i="8"/>
  <c r="BG311" i="8"/>
  <c r="BC311" i="8"/>
  <c r="BA311" i="8"/>
  <c r="BE311" i="8"/>
  <c r="U286" i="7"/>
  <c r="U287" i="7" s="1"/>
  <c r="U288" i="7" s="1"/>
  <c r="U289" i="7" s="1"/>
  <c r="U290" i="7" s="1"/>
  <c r="U291" i="7" s="1"/>
  <c r="U292" i="7" s="1"/>
  <c r="U293" i="7" s="1"/>
  <c r="U294" i="7" s="1"/>
  <c r="U295" i="7" s="1"/>
  <c r="U296" i="7" s="1"/>
  <c r="U297" i="7" s="1"/>
  <c r="U298" i="7" s="1"/>
  <c r="U299" i="7" s="1"/>
  <c r="U300" i="7" s="1"/>
  <c r="U301" i="7" s="1"/>
  <c r="U302" i="7" s="1"/>
  <c r="U303" i="7" s="1"/>
  <c r="U304" i="7" s="1"/>
  <c r="U305" i="7" s="1"/>
  <c r="U306" i="7" s="1"/>
  <c r="U307" i="7" s="1"/>
  <c r="U308" i="7" s="1"/>
  <c r="U309" i="7" s="1"/>
  <c r="U310" i="7" s="1"/>
  <c r="U311" i="7" s="1"/>
  <c r="U312" i="7" s="1"/>
  <c r="U313" i="7" s="1"/>
  <c r="U314" i="7" s="1"/>
  <c r="K286" i="7"/>
  <c r="K287" i="7" s="1"/>
  <c r="K288" i="7" s="1"/>
  <c r="K289" i="7" s="1"/>
  <c r="K290" i="7" s="1"/>
  <c r="K291" i="7" s="1"/>
  <c r="K292" i="7" s="1"/>
  <c r="K293" i="7" s="1"/>
  <c r="K294" i="7" s="1"/>
  <c r="K295" i="7" s="1"/>
  <c r="K296" i="7" s="1"/>
  <c r="K297" i="7" s="1"/>
  <c r="K298" i="7" s="1"/>
  <c r="K299" i="7" s="1"/>
  <c r="K300" i="7" s="1"/>
  <c r="K301" i="7" s="1"/>
  <c r="K302" i="7" s="1"/>
  <c r="K303" i="7" s="1"/>
  <c r="K304" i="7" s="1"/>
  <c r="K305" i="7" s="1"/>
  <c r="K306" i="7" s="1"/>
  <c r="K307" i="7" s="1"/>
  <c r="K308" i="7" s="1"/>
  <c r="K309" i="7" s="1"/>
  <c r="K310" i="7" s="1"/>
  <c r="K311" i="7" s="1"/>
  <c r="K312" i="7" s="1"/>
  <c r="K313" i="7" s="1"/>
  <c r="K314" i="7" s="1"/>
  <c r="AE286" i="7"/>
  <c r="AE287" i="7" s="1"/>
  <c r="AE288" i="7" s="1"/>
  <c r="AE289" i="7" s="1"/>
  <c r="AE290" i="7" s="1"/>
  <c r="AE291" i="7" s="1"/>
  <c r="AE292" i="7" s="1"/>
  <c r="AE293" i="7" s="1"/>
  <c r="AE294" i="7" s="1"/>
  <c r="AE295" i="7" s="1"/>
  <c r="AE296" i="7" s="1"/>
  <c r="AE297" i="7" s="1"/>
  <c r="AE298" i="7" s="1"/>
  <c r="AE299" i="7" s="1"/>
  <c r="AE300" i="7" s="1"/>
  <c r="AE301" i="7" s="1"/>
  <c r="AE302" i="7" s="1"/>
  <c r="AE303" i="7" s="1"/>
  <c r="AE304" i="7" s="1"/>
  <c r="AE305" i="7" s="1"/>
  <c r="AE306" i="7" s="1"/>
  <c r="AE307" i="7" s="1"/>
  <c r="AE308" i="7" s="1"/>
  <c r="AE309" i="7" s="1"/>
  <c r="AE310" i="7" s="1"/>
  <c r="AE311" i="7" s="1"/>
  <c r="AE312" i="7" s="1"/>
  <c r="AE313" i="7" s="1"/>
  <c r="AE314" i="7" s="1"/>
  <c r="AE287" i="8"/>
  <c r="AE288" i="8" s="1"/>
  <c r="AE289" i="8" s="1"/>
  <c r="AE290" i="8" s="1"/>
  <c r="AE291" i="8" s="1"/>
  <c r="AE292" i="8" s="1"/>
  <c r="AE293" i="8" s="1"/>
  <c r="AE294" i="8" s="1"/>
  <c r="AE295" i="8" s="1"/>
  <c r="AE296" i="8" s="1"/>
  <c r="AE297" i="8" s="1"/>
  <c r="AE298" i="8" s="1"/>
  <c r="AE299" i="8" s="1"/>
  <c r="AE300" i="8" s="1"/>
  <c r="AE301" i="8" s="1"/>
  <c r="AE302" i="8" s="1"/>
  <c r="AE303" i="8" s="1"/>
  <c r="AE304" i="8" s="1"/>
  <c r="AE305" i="8" s="1"/>
  <c r="AE306" i="8" s="1"/>
  <c r="AE307" i="8" s="1"/>
  <c r="AE308" i="8" s="1"/>
  <c r="AE309" i="8" s="1"/>
  <c r="AE310" i="8" s="1"/>
  <c r="AE311" i="8" s="1"/>
  <c r="AE312" i="8" s="1"/>
  <c r="AE313" i="8" s="1"/>
  <c r="AE314" i="8" s="1"/>
  <c r="AE315" i="8" s="1"/>
  <c r="U287" i="8"/>
  <c r="U288" i="8" s="1"/>
  <c r="U289" i="8" s="1"/>
  <c r="U290" i="8" s="1"/>
  <c r="U291" i="8" s="1"/>
  <c r="U292" i="8" s="1"/>
  <c r="U293" i="8" s="1"/>
  <c r="U294" i="8" s="1"/>
  <c r="U295" i="8" s="1"/>
  <c r="U296" i="8" s="1"/>
  <c r="U297" i="8" s="1"/>
  <c r="U298" i="8" s="1"/>
  <c r="U299" i="8" s="1"/>
  <c r="U300" i="8" s="1"/>
  <c r="U301" i="8" s="1"/>
  <c r="U302" i="8" s="1"/>
  <c r="U303" i="8" s="1"/>
  <c r="U304" i="8" s="1"/>
  <c r="U305" i="8" s="1"/>
  <c r="U306" i="8" s="1"/>
  <c r="U307" i="8" s="1"/>
  <c r="U308" i="8" s="1"/>
  <c r="U309" i="8" s="1"/>
  <c r="U310" i="8" s="1"/>
  <c r="U311" i="8" s="1"/>
  <c r="U312" i="8" s="1"/>
  <c r="U313" i="8" s="1"/>
  <c r="U314" i="8" s="1"/>
  <c r="U315" i="8" s="1"/>
  <c r="K287" i="8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C280" i="8"/>
  <c r="S315" i="8" s="1"/>
  <c r="B280" i="8"/>
  <c r="I315" i="8" s="1"/>
  <c r="C279" i="8"/>
  <c r="S314" i="8" s="1"/>
  <c r="B279" i="8"/>
  <c r="I314" i="8" s="1"/>
  <c r="C278" i="8"/>
  <c r="S313" i="8" s="1"/>
  <c r="B278" i="8"/>
  <c r="I313" i="8" s="1"/>
  <c r="C277" i="8"/>
  <c r="S312" i="8" s="1"/>
  <c r="B277" i="8"/>
  <c r="I312" i="8" s="1"/>
  <c r="C276" i="8"/>
  <c r="S311" i="8" s="1"/>
  <c r="B276" i="8"/>
  <c r="I311" i="8" s="1"/>
  <c r="C275" i="8"/>
  <c r="S310" i="8" s="1"/>
  <c r="B275" i="8"/>
  <c r="I310" i="8" s="1"/>
  <c r="C274" i="8"/>
  <c r="S309" i="8" s="1"/>
  <c r="B274" i="8"/>
  <c r="I309" i="8" s="1"/>
  <c r="C273" i="8"/>
  <c r="S308" i="8" s="1"/>
  <c r="B273" i="8"/>
  <c r="I308" i="8" s="1"/>
  <c r="C272" i="8"/>
  <c r="S307" i="8" s="1"/>
  <c r="B272" i="8"/>
  <c r="I307" i="8" s="1"/>
  <c r="C271" i="8"/>
  <c r="S306" i="8" s="1"/>
  <c r="B271" i="8"/>
  <c r="I306" i="8" s="1"/>
  <c r="C270" i="8"/>
  <c r="S305" i="8" s="1"/>
  <c r="B270" i="8"/>
  <c r="I305" i="8" s="1"/>
  <c r="C269" i="8"/>
  <c r="S304" i="8" s="1"/>
  <c r="B269" i="8"/>
  <c r="I304" i="8" s="1"/>
  <c r="C268" i="8"/>
  <c r="S303" i="8" s="1"/>
  <c r="B268" i="8"/>
  <c r="I303" i="8" s="1"/>
  <c r="C267" i="8"/>
  <c r="S302" i="8" s="1"/>
  <c r="B267" i="8"/>
  <c r="I302" i="8" s="1"/>
  <c r="C266" i="8"/>
  <c r="S301" i="8" s="1"/>
  <c r="B266" i="8"/>
  <c r="I301" i="8" s="1"/>
  <c r="C265" i="8"/>
  <c r="S300" i="8" s="1"/>
  <c r="B265" i="8"/>
  <c r="I300" i="8" s="1"/>
  <c r="C264" i="8"/>
  <c r="S299" i="8" s="1"/>
  <c r="B264" i="8"/>
  <c r="I299" i="8" s="1"/>
  <c r="C263" i="8"/>
  <c r="S298" i="8" s="1"/>
  <c r="B263" i="8"/>
  <c r="I298" i="8" s="1"/>
  <c r="C262" i="8"/>
  <c r="S297" i="8" s="1"/>
  <c r="B262" i="8"/>
  <c r="I297" i="8" s="1"/>
  <c r="C261" i="8"/>
  <c r="S296" i="8" s="1"/>
  <c r="B261" i="8"/>
  <c r="I296" i="8" s="1"/>
  <c r="C260" i="8"/>
  <c r="S295" i="8" s="1"/>
  <c r="B260" i="8"/>
  <c r="I295" i="8" s="1"/>
  <c r="C259" i="8"/>
  <c r="S294" i="8" s="1"/>
  <c r="B259" i="8"/>
  <c r="I294" i="8" s="1"/>
  <c r="C258" i="8"/>
  <c r="S293" i="8" s="1"/>
  <c r="B258" i="8"/>
  <c r="I293" i="8" s="1"/>
  <c r="C257" i="8"/>
  <c r="S292" i="8" s="1"/>
  <c r="B257" i="8"/>
  <c r="I292" i="8" s="1"/>
  <c r="C256" i="8"/>
  <c r="S291" i="8" s="1"/>
  <c r="B256" i="8"/>
  <c r="I291" i="8" s="1"/>
  <c r="C255" i="8"/>
  <c r="S290" i="8" s="1"/>
  <c r="B255" i="8"/>
  <c r="I290" i="8" s="1"/>
  <c r="C254" i="8"/>
  <c r="S289" i="8" s="1"/>
  <c r="B254" i="8"/>
  <c r="I289" i="8" s="1"/>
  <c r="C253" i="8"/>
  <c r="S288" i="8" s="1"/>
  <c r="B253" i="8"/>
  <c r="I288" i="8" s="1"/>
  <c r="C252" i="8"/>
  <c r="S287" i="8" s="1"/>
  <c r="B252" i="8"/>
  <c r="I287" i="8" s="1"/>
  <c r="C251" i="8"/>
  <c r="S286" i="8" s="1"/>
  <c r="B251" i="8"/>
  <c r="I286" i="8" s="1"/>
  <c r="C245" i="8"/>
  <c r="R315" i="8" s="1"/>
  <c r="B245" i="8"/>
  <c r="H315" i="8" s="1"/>
  <c r="C244" i="8"/>
  <c r="R314" i="8" s="1"/>
  <c r="B244" i="8"/>
  <c r="H314" i="8" s="1"/>
  <c r="C243" i="8"/>
  <c r="R313" i="8" s="1"/>
  <c r="B243" i="8"/>
  <c r="H313" i="8" s="1"/>
  <c r="C242" i="8"/>
  <c r="R312" i="8" s="1"/>
  <c r="B242" i="8"/>
  <c r="H312" i="8" s="1"/>
  <c r="C241" i="8"/>
  <c r="R311" i="8" s="1"/>
  <c r="B241" i="8"/>
  <c r="H311" i="8" s="1"/>
  <c r="C240" i="8"/>
  <c r="R310" i="8" s="1"/>
  <c r="B240" i="8"/>
  <c r="H310" i="8" s="1"/>
  <c r="C239" i="8"/>
  <c r="R309" i="8" s="1"/>
  <c r="B239" i="8"/>
  <c r="H309" i="8" s="1"/>
  <c r="C238" i="8"/>
  <c r="R308" i="8" s="1"/>
  <c r="B238" i="8"/>
  <c r="H308" i="8" s="1"/>
  <c r="C237" i="8"/>
  <c r="R307" i="8" s="1"/>
  <c r="B237" i="8"/>
  <c r="H307" i="8" s="1"/>
  <c r="C236" i="8"/>
  <c r="R306" i="8" s="1"/>
  <c r="B236" i="8"/>
  <c r="H306" i="8" s="1"/>
  <c r="C235" i="8"/>
  <c r="R305" i="8" s="1"/>
  <c r="B235" i="8"/>
  <c r="H305" i="8" s="1"/>
  <c r="C234" i="8"/>
  <c r="R304" i="8" s="1"/>
  <c r="B234" i="8"/>
  <c r="H304" i="8" s="1"/>
  <c r="C233" i="8"/>
  <c r="R303" i="8" s="1"/>
  <c r="B233" i="8"/>
  <c r="H303" i="8" s="1"/>
  <c r="C232" i="8"/>
  <c r="R302" i="8" s="1"/>
  <c r="B232" i="8"/>
  <c r="H302" i="8" s="1"/>
  <c r="C231" i="8"/>
  <c r="R301" i="8" s="1"/>
  <c r="B231" i="8"/>
  <c r="H301" i="8" s="1"/>
  <c r="C230" i="8"/>
  <c r="R300" i="8" s="1"/>
  <c r="B230" i="8"/>
  <c r="H300" i="8" s="1"/>
  <c r="C229" i="8"/>
  <c r="R299" i="8" s="1"/>
  <c r="B229" i="8"/>
  <c r="H299" i="8" s="1"/>
  <c r="C228" i="8"/>
  <c r="R298" i="8" s="1"/>
  <c r="B228" i="8"/>
  <c r="H298" i="8" s="1"/>
  <c r="C227" i="8"/>
  <c r="R297" i="8" s="1"/>
  <c r="B227" i="8"/>
  <c r="H297" i="8" s="1"/>
  <c r="C226" i="8"/>
  <c r="R296" i="8" s="1"/>
  <c r="B226" i="8"/>
  <c r="H296" i="8" s="1"/>
  <c r="C225" i="8"/>
  <c r="R295" i="8" s="1"/>
  <c r="B225" i="8"/>
  <c r="H295" i="8" s="1"/>
  <c r="C224" i="8"/>
  <c r="R294" i="8" s="1"/>
  <c r="B224" i="8"/>
  <c r="H294" i="8" s="1"/>
  <c r="C223" i="8"/>
  <c r="R293" i="8" s="1"/>
  <c r="B223" i="8"/>
  <c r="H293" i="8" s="1"/>
  <c r="C222" i="8"/>
  <c r="R292" i="8" s="1"/>
  <c r="B222" i="8"/>
  <c r="H292" i="8" s="1"/>
  <c r="C221" i="8"/>
  <c r="R291" i="8" s="1"/>
  <c r="B221" i="8"/>
  <c r="H291" i="8" s="1"/>
  <c r="C220" i="8"/>
  <c r="R290" i="8" s="1"/>
  <c r="B220" i="8"/>
  <c r="H290" i="8" s="1"/>
  <c r="C219" i="8"/>
  <c r="R289" i="8" s="1"/>
  <c r="B219" i="8"/>
  <c r="H289" i="8" s="1"/>
  <c r="C218" i="8"/>
  <c r="R288" i="8" s="1"/>
  <c r="B218" i="8"/>
  <c r="H288" i="8" s="1"/>
  <c r="C217" i="8"/>
  <c r="R287" i="8" s="1"/>
  <c r="B217" i="8"/>
  <c r="H287" i="8" s="1"/>
  <c r="C216" i="8"/>
  <c r="R286" i="8" s="1"/>
  <c r="B216" i="8"/>
  <c r="H286" i="8" s="1"/>
  <c r="C210" i="8"/>
  <c r="Q315" i="8" s="1"/>
  <c r="B210" i="8"/>
  <c r="G315" i="8" s="1"/>
  <c r="C209" i="8"/>
  <c r="Q314" i="8" s="1"/>
  <c r="B209" i="8"/>
  <c r="G314" i="8" s="1"/>
  <c r="C208" i="8"/>
  <c r="Q313" i="8" s="1"/>
  <c r="B208" i="8"/>
  <c r="G313" i="8" s="1"/>
  <c r="C207" i="8"/>
  <c r="Q312" i="8" s="1"/>
  <c r="B207" i="8"/>
  <c r="G312" i="8" s="1"/>
  <c r="C206" i="8"/>
  <c r="Q311" i="8" s="1"/>
  <c r="B206" i="8"/>
  <c r="G311" i="8" s="1"/>
  <c r="C205" i="8"/>
  <c r="Q310" i="8" s="1"/>
  <c r="B205" i="8"/>
  <c r="G310" i="8" s="1"/>
  <c r="C204" i="8"/>
  <c r="Q309" i="8" s="1"/>
  <c r="B204" i="8"/>
  <c r="G309" i="8" s="1"/>
  <c r="C203" i="8"/>
  <c r="Q308" i="8" s="1"/>
  <c r="B203" i="8"/>
  <c r="G308" i="8" s="1"/>
  <c r="C202" i="8"/>
  <c r="Q307" i="8" s="1"/>
  <c r="B202" i="8"/>
  <c r="G307" i="8" s="1"/>
  <c r="C201" i="8"/>
  <c r="Q306" i="8" s="1"/>
  <c r="B201" i="8"/>
  <c r="G306" i="8" s="1"/>
  <c r="C200" i="8"/>
  <c r="Q305" i="8" s="1"/>
  <c r="B200" i="8"/>
  <c r="G305" i="8" s="1"/>
  <c r="C199" i="8"/>
  <c r="Q304" i="8" s="1"/>
  <c r="B199" i="8"/>
  <c r="G304" i="8" s="1"/>
  <c r="C198" i="8"/>
  <c r="Q303" i="8" s="1"/>
  <c r="B198" i="8"/>
  <c r="G303" i="8" s="1"/>
  <c r="C197" i="8"/>
  <c r="Q302" i="8" s="1"/>
  <c r="B197" i="8"/>
  <c r="G302" i="8" s="1"/>
  <c r="C196" i="8"/>
  <c r="Q301" i="8" s="1"/>
  <c r="B196" i="8"/>
  <c r="G301" i="8" s="1"/>
  <c r="C195" i="8"/>
  <c r="Q300" i="8" s="1"/>
  <c r="B195" i="8"/>
  <c r="G300" i="8" s="1"/>
  <c r="C194" i="8"/>
  <c r="Q299" i="8" s="1"/>
  <c r="B194" i="8"/>
  <c r="G299" i="8" s="1"/>
  <c r="C193" i="8"/>
  <c r="Q298" i="8" s="1"/>
  <c r="B193" i="8"/>
  <c r="G298" i="8" s="1"/>
  <c r="C192" i="8"/>
  <c r="Q297" i="8" s="1"/>
  <c r="B192" i="8"/>
  <c r="G297" i="8" s="1"/>
  <c r="C191" i="8"/>
  <c r="Q296" i="8" s="1"/>
  <c r="B191" i="8"/>
  <c r="G296" i="8" s="1"/>
  <c r="C190" i="8"/>
  <c r="Q295" i="8" s="1"/>
  <c r="B190" i="8"/>
  <c r="G295" i="8" s="1"/>
  <c r="C189" i="8"/>
  <c r="Q294" i="8" s="1"/>
  <c r="B189" i="8"/>
  <c r="G294" i="8" s="1"/>
  <c r="C188" i="8"/>
  <c r="Q293" i="8" s="1"/>
  <c r="B188" i="8"/>
  <c r="G293" i="8" s="1"/>
  <c r="C187" i="8"/>
  <c r="Q292" i="8" s="1"/>
  <c r="B187" i="8"/>
  <c r="G292" i="8" s="1"/>
  <c r="C186" i="8"/>
  <c r="Q291" i="8" s="1"/>
  <c r="B186" i="8"/>
  <c r="G291" i="8" s="1"/>
  <c r="C185" i="8"/>
  <c r="Q290" i="8" s="1"/>
  <c r="B185" i="8"/>
  <c r="G290" i="8" s="1"/>
  <c r="C184" i="8"/>
  <c r="Q289" i="8" s="1"/>
  <c r="B184" i="8"/>
  <c r="G289" i="8" s="1"/>
  <c r="C183" i="8"/>
  <c r="Q288" i="8" s="1"/>
  <c r="B183" i="8"/>
  <c r="G288" i="8" s="1"/>
  <c r="C182" i="8"/>
  <c r="Q287" i="8" s="1"/>
  <c r="B182" i="8"/>
  <c r="G287" i="8" s="1"/>
  <c r="C181" i="8"/>
  <c r="Q286" i="8" s="1"/>
  <c r="B181" i="8"/>
  <c r="G286" i="8" s="1"/>
  <c r="C175" i="8"/>
  <c r="P315" i="8" s="1"/>
  <c r="B175" i="8"/>
  <c r="F315" i="8" s="1"/>
  <c r="C174" i="8"/>
  <c r="P314" i="8" s="1"/>
  <c r="B174" i="8"/>
  <c r="F314" i="8" s="1"/>
  <c r="C173" i="8"/>
  <c r="P313" i="8" s="1"/>
  <c r="B173" i="8"/>
  <c r="F313" i="8" s="1"/>
  <c r="C172" i="8"/>
  <c r="P312" i="8" s="1"/>
  <c r="B172" i="8"/>
  <c r="F312" i="8" s="1"/>
  <c r="C171" i="8"/>
  <c r="P311" i="8" s="1"/>
  <c r="B171" i="8"/>
  <c r="F311" i="8" s="1"/>
  <c r="C170" i="8"/>
  <c r="P310" i="8" s="1"/>
  <c r="B170" i="8"/>
  <c r="F310" i="8" s="1"/>
  <c r="C169" i="8"/>
  <c r="P309" i="8" s="1"/>
  <c r="B169" i="8"/>
  <c r="F309" i="8" s="1"/>
  <c r="C168" i="8"/>
  <c r="P308" i="8" s="1"/>
  <c r="B168" i="8"/>
  <c r="F308" i="8" s="1"/>
  <c r="C167" i="8"/>
  <c r="P307" i="8" s="1"/>
  <c r="B167" i="8"/>
  <c r="F307" i="8" s="1"/>
  <c r="C166" i="8"/>
  <c r="P306" i="8" s="1"/>
  <c r="B166" i="8"/>
  <c r="F306" i="8" s="1"/>
  <c r="C165" i="8"/>
  <c r="P305" i="8" s="1"/>
  <c r="B165" i="8"/>
  <c r="F305" i="8" s="1"/>
  <c r="C164" i="8"/>
  <c r="P304" i="8" s="1"/>
  <c r="B164" i="8"/>
  <c r="F304" i="8" s="1"/>
  <c r="C163" i="8"/>
  <c r="P303" i="8" s="1"/>
  <c r="B163" i="8"/>
  <c r="F303" i="8" s="1"/>
  <c r="C162" i="8"/>
  <c r="P302" i="8" s="1"/>
  <c r="B162" i="8"/>
  <c r="F302" i="8" s="1"/>
  <c r="C161" i="8"/>
  <c r="P301" i="8" s="1"/>
  <c r="B161" i="8"/>
  <c r="F301" i="8" s="1"/>
  <c r="C160" i="8"/>
  <c r="P300" i="8" s="1"/>
  <c r="B160" i="8"/>
  <c r="F300" i="8" s="1"/>
  <c r="C159" i="8"/>
  <c r="P299" i="8" s="1"/>
  <c r="B159" i="8"/>
  <c r="F299" i="8" s="1"/>
  <c r="C158" i="8"/>
  <c r="P298" i="8" s="1"/>
  <c r="B158" i="8"/>
  <c r="F298" i="8" s="1"/>
  <c r="C157" i="8"/>
  <c r="P297" i="8" s="1"/>
  <c r="B157" i="8"/>
  <c r="F297" i="8" s="1"/>
  <c r="C156" i="8"/>
  <c r="P296" i="8" s="1"/>
  <c r="B156" i="8"/>
  <c r="F296" i="8" s="1"/>
  <c r="C155" i="8"/>
  <c r="P295" i="8" s="1"/>
  <c r="B155" i="8"/>
  <c r="F295" i="8" s="1"/>
  <c r="C154" i="8"/>
  <c r="P294" i="8" s="1"/>
  <c r="B154" i="8"/>
  <c r="F294" i="8" s="1"/>
  <c r="C153" i="8"/>
  <c r="P293" i="8" s="1"/>
  <c r="B153" i="8"/>
  <c r="F293" i="8" s="1"/>
  <c r="C152" i="8"/>
  <c r="P292" i="8" s="1"/>
  <c r="B152" i="8"/>
  <c r="F292" i="8" s="1"/>
  <c r="C151" i="8"/>
  <c r="P291" i="8" s="1"/>
  <c r="B151" i="8"/>
  <c r="F291" i="8" s="1"/>
  <c r="C150" i="8"/>
  <c r="P290" i="8" s="1"/>
  <c r="B150" i="8"/>
  <c r="F290" i="8" s="1"/>
  <c r="C149" i="8"/>
  <c r="P289" i="8" s="1"/>
  <c r="B149" i="8"/>
  <c r="F289" i="8" s="1"/>
  <c r="C148" i="8"/>
  <c r="P288" i="8" s="1"/>
  <c r="B148" i="8"/>
  <c r="F288" i="8" s="1"/>
  <c r="C147" i="8"/>
  <c r="P287" i="8" s="1"/>
  <c r="B147" i="8"/>
  <c r="F287" i="8" s="1"/>
  <c r="C146" i="8"/>
  <c r="P286" i="8" s="1"/>
  <c r="B146" i="8"/>
  <c r="F286" i="8" s="1"/>
  <c r="C140" i="8"/>
  <c r="O315" i="8" s="1"/>
  <c r="B140" i="8"/>
  <c r="E315" i="8" s="1"/>
  <c r="C139" i="8"/>
  <c r="O314" i="8" s="1"/>
  <c r="B139" i="8"/>
  <c r="E314" i="8" s="1"/>
  <c r="C138" i="8"/>
  <c r="O313" i="8" s="1"/>
  <c r="B138" i="8"/>
  <c r="E313" i="8" s="1"/>
  <c r="C137" i="8"/>
  <c r="O312" i="8" s="1"/>
  <c r="B137" i="8"/>
  <c r="E312" i="8" s="1"/>
  <c r="C136" i="8"/>
  <c r="O311" i="8" s="1"/>
  <c r="B136" i="8"/>
  <c r="E311" i="8" s="1"/>
  <c r="C135" i="8"/>
  <c r="O310" i="8" s="1"/>
  <c r="B135" i="8"/>
  <c r="E310" i="8" s="1"/>
  <c r="C134" i="8"/>
  <c r="O309" i="8" s="1"/>
  <c r="B134" i="8"/>
  <c r="E309" i="8" s="1"/>
  <c r="C133" i="8"/>
  <c r="O308" i="8" s="1"/>
  <c r="B133" i="8"/>
  <c r="E308" i="8" s="1"/>
  <c r="C132" i="8"/>
  <c r="O307" i="8" s="1"/>
  <c r="B132" i="8"/>
  <c r="E307" i="8" s="1"/>
  <c r="C131" i="8"/>
  <c r="O306" i="8" s="1"/>
  <c r="B131" i="8"/>
  <c r="E306" i="8" s="1"/>
  <c r="C130" i="8"/>
  <c r="O305" i="8" s="1"/>
  <c r="B130" i="8"/>
  <c r="E305" i="8" s="1"/>
  <c r="C129" i="8"/>
  <c r="O304" i="8" s="1"/>
  <c r="B129" i="8"/>
  <c r="E304" i="8" s="1"/>
  <c r="C128" i="8"/>
  <c r="O303" i="8" s="1"/>
  <c r="B128" i="8"/>
  <c r="E303" i="8" s="1"/>
  <c r="C127" i="8"/>
  <c r="O302" i="8" s="1"/>
  <c r="B127" i="8"/>
  <c r="E302" i="8" s="1"/>
  <c r="C126" i="8"/>
  <c r="O301" i="8" s="1"/>
  <c r="B126" i="8"/>
  <c r="E301" i="8" s="1"/>
  <c r="C125" i="8"/>
  <c r="O300" i="8" s="1"/>
  <c r="B125" i="8"/>
  <c r="E300" i="8" s="1"/>
  <c r="C124" i="8"/>
  <c r="O299" i="8" s="1"/>
  <c r="B124" i="8"/>
  <c r="E299" i="8" s="1"/>
  <c r="C123" i="8"/>
  <c r="O298" i="8" s="1"/>
  <c r="B123" i="8"/>
  <c r="E298" i="8" s="1"/>
  <c r="C122" i="8"/>
  <c r="O297" i="8" s="1"/>
  <c r="B122" i="8"/>
  <c r="E297" i="8" s="1"/>
  <c r="C121" i="8"/>
  <c r="O296" i="8" s="1"/>
  <c r="B121" i="8"/>
  <c r="E296" i="8" s="1"/>
  <c r="C120" i="8"/>
  <c r="O295" i="8" s="1"/>
  <c r="B120" i="8"/>
  <c r="E295" i="8" s="1"/>
  <c r="C119" i="8"/>
  <c r="O294" i="8" s="1"/>
  <c r="B119" i="8"/>
  <c r="E294" i="8" s="1"/>
  <c r="C118" i="8"/>
  <c r="O293" i="8" s="1"/>
  <c r="B118" i="8"/>
  <c r="E293" i="8" s="1"/>
  <c r="C117" i="8"/>
  <c r="O292" i="8" s="1"/>
  <c r="B117" i="8"/>
  <c r="E292" i="8" s="1"/>
  <c r="C116" i="8"/>
  <c r="O291" i="8" s="1"/>
  <c r="B116" i="8"/>
  <c r="E291" i="8" s="1"/>
  <c r="C115" i="8"/>
  <c r="O290" i="8" s="1"/>
  <c r="B115" i="8"/>
  <c r="E290" i="8" s="1"/>
  <c r="C114" i="8"/>
  <c r="O289" i="8" s="1"/>
  <c r="B114" i="8"/>
  <c r="E289" i="8" s="1"/>
  <c r="C113" i="8"/>
  <c r="O288" i="8" s="1"/>
  <c r="B113" i="8"/>
  <c r="E288" i="8" s="1"/>
  <c r="C112" i="8"/>
  <c r="O287" i="8" s="1"/>
  <c r="B112" i="8"/>
  <c r="E287" i="8" s="1"/>
  <c r="C111" i="8"/>
  <c r="O286" i="8" s="1"/>
  <c r="B111" i="8"/>
  <c r="E286" i="8" s="1"/>
  <c r="C105" i="8"/>
  <c r="N315" i="8" s="1"/>
  <c r="B105" i="8"/>
  <c r="D315" i="8" s="1"/>
  <c r="C104" i="8"/>
  <c r="N314" i="8" s="1"/>
  <c r="B104" i="8"/>
  <c r="D314" i="8" s="1"/>
  <c r="C103" i="8"/>
  <c r="N313" i="8" s="1"/>
  <c r="B103" i="8"/>
  <c r="D313" i="8" s="1"/>
  <c r="C102" i="8"/>
  <c r="N312" i="8" s="1"/>
  <c r="B102" i="8"/>
  <c r="D312" i="8" s="1"/>
  <c r="C101" i="8"/>
  <c r="N311" i="8" s="1"/>
  <c r="B101" i="8"/>
  <c r="D311" i="8" s="1"/>
  <c r="C100" i="8"/>
  <c r="N310" i="8" s="1"/>
  <c r="B100" i="8"/>
  <c r="D310" i="8" s="1"/>
  <c r="C99" i="8"/>
  <c r="N309" i="8" s="1"/>
  <c r="B99" i="8"/>
  <c r="D309" i="8" s="1"/>
  <c r="C98" i="8"/>
  <c r="N308" i="8" s="1"/>
  <c r="B98" i="8"/>
  <c r="D308" i="8" s="1"/>
  <c r="C97" i="8"/>
  <c r="N307" i="8" s="1"/>
  <c r="B97" i="8"/>
  <c r="D307" i="8" s="1"/>
  <c r="C96" i="8"/>
  <c r="N306" i="8" s="1"/>
  <c r="B96" i="8"/>
  <c r="D306" i="8" s="1"/>
  <c r="C95" i="8"/>
  <c r="N305" i="8" s="1"/>
  <c r="B95" i="8"/>
  <c r="D305" i="8" s="1"/>
  <c r="C94" i="8"/>
  <c r="N304" i="8" s="1"/>
  <c r="B94" i="8"/>
  <c r="D304" i="8" s="1"/>
  <c r="C93" i="8"/>
  <c r="N303" i="8" s="1"/>
  <c r="B93" i="8"/>
  <c r="D303" i="8" s="1"/>
  <c r="C92" i="8"/>
  <c r="N302" i="8" s="1"/>
  <c r="B92" i="8"/>
  <c r="D302" i="8" s="1"/>
  <c r="C91" i="8"/>
  <c r="N301" i="8" s="1"/>
  <c r="B91" i="8"/>
  <c r="D301" i="8" s="1"/>
  <c r="C90" i="8"/>
  <c r="N300" i="8" s="1"/>
  <c r="B90" i="8"/>
  <c r="D300" i="8" s="1"/>
  <c r="C89" i="8"/>
  <c r="N299" i="8" s="1"/>
  <c r="B89" i="8"/>
  <c r="D299" i="8" s="1"/>
  <c r="C88" i="8"/>
  <c r="N298" i="8" s="1"/>
  <c r="B88" i="8"/>
  <c r="D298" i="8" s="1"/>
  <c r="C87" i="8"/>
  <c r="N297" i="8" s="1"/>
  <c r="B87" i="8"/>
  <c r="D297" i="8" s="1"/>
  <c r="C86" i="8"/>
  <c r="N296" i="8" s="1"/>
  <c r="B86" i="8"/>
  <c r="D296" i="8" s="1"/>
  <c r="C85" i="8"/>
  <c r="N295" i="8" s="1"/>
  <c r="B85" i="8"/>
  <c r="D295" i="8" s="1"/>
  <c r="C84" i="8"/>
  <c r="N294" i="8" s="1"/>
  <c r="B84" i="8"/>
  <c r="D294" i="8" s="1"/>
  <c r="C83" i="8"/>
  <c r="N293" i="8" s="1"/>
  <c r="B83" i="8"/>
  <c r="D293" i="8" s="1"/>
  <c r="C82" i="8"/>
  <c r="N292" i="8" s="1"/>
  <c r="B82" i="8"/>
  <c r="D292" i="8" s="1"/>
  <c r="C81" i="8"/>
  <c r="N291" i="8" s="1"/>
  <c r="B81" i="8"/>
  <c r="D291" i="8" s="1"/>
  <c r="C80" i="8"/>
  <c r="N290" i="8" s="1"/>
  <c r="B80" i="8"/>
  <c r="D290" i="8" s="1"/>
  <c r="C79" i="8"/>
  <c r="N289" i="8" s="1"/>
  <c r="B79" i="8"/>
  <c r="D289" i="8" s="1"/>
  <c r="C78" i="8"/>
  <c r="N288" i="8" s="1"/>
  <c r="B78" i="8"/>
  <c r="D288" i="8" s="1"/>
  <c r="C77" i="8"/>
  <c r="N287" i="8" s="1"/>
  <c r="B77" i="8"/>
  <c r="D287" i="8" s="1"/>
  <c r="C76" i="8"/>
  <c r="N286" i="8" s="1"/>
  <c r="B76" i="8"/>
  <c r="D286" i="8" s="1"/>
  <c r="CK312" i="8" l="1"/>
  <c r="CG312" i="8"/>
  <c r="CJ312" i="8"/>
  <c r="CF312" i="8"/>
  <c r="CI312" i="8"/>
  <c r="CH312" i="8"/>
  <c r="CE312" i="8"/>
  <c r="CD312" i="8"/>
  <c r="CA312" i="8"/>
  <c r="BW312" i="8"/>
  <c r="BZ312" i="8"/>
  <c r="BV312" i="8"/>
  <c r="BY312" i="8"/>
  <c r="BU312" i="8"/>
  <c r="BX312" i="8"/>
  <c r="BT312" i="8"/>
  <c r="BK312" i="8"/>
  <c r="BN312" i="8"/>
  <c r="BL312" i="8"/>
  <c r="BJ312" i="8"/>
  <c r="BM312" i="8"/>
  <c r="BQ312" i="8"/>
  <c r="BP312" i="8"/>
  <c r="BO312" i="8"/>
  <c r="AY312" i="7"/>
  <c r="CJ311" i="7"/>
  <c r="CF311" i="7"/>
  <c r="CK311" i="7"/>
  <c r="CE311" i="7"/>
  <c r="CI311" i="7"/>
  <c r="CD311" i="7"/>
  <c r="CG311" i="7"/>
  <c r="CH311" i="7"/>
  <c r="BW311" i="7"/>
  <c r="BV311" i="7"/>
  <c r="BZ311" i="7"/>
  <c r="BU311" i="7"/>
  <c r="BY311" i="7"/>
  <c r="BT311" i="7"/>
  <c r="BX311" i="7"/>
  <c r="CA311" i="7"/>
  <c r="BO311" i="7"/>
  <c r="BN311" i="7"/>
  <c r="BL311" i="7"/>
  <c r="BM311" i="7"/>
  <c r="BQ311" i="7"/>
  <c r="BP311" i="7"/>
  <c r="BK311" i="7"/>
  <c r="BJ311" i="7"/>
  <c r="BB311" i="7"/>
  <c r="BC311" i="7"/>
  <c r="BE311" i="7"/>
  <c r="BG311" i="7"/>
  <c r="BD311" i="7"/>
  <c r="BF311" i="7"/>
  <c r="AZ311" i="7"/>
  <c r="BA311" i="7"/>
  <c r="BG312" i="8"/>
  <c r="BE312" i="8"/>
  <c r="BC312" i="8"/>
  <c r="BA312" i="8"/>
  <c r="BF312" i="8"/>
  <c r="BB312" i="8"/>
  <c r="AY313" i="8"/>
  <c r="AZ312" i="8"/>
  <c r="BD312" i="8"/>
  <c r="C70" i="8"/>
  <c r="M315" i="8" s="1"/>
  <c r="B70" i="8"/>
  <c r="C315" i="8" s="1"/>
  <c r="C69" i="8"/>
  <c r="M314" i="8" s="1"/>
  <c r="B69" i="8"/>
  <c r="C314" i="8" s="1"/>
  <c r="C68" i="8"/>
  <c r="M313" i="8" s="1"/>
  <c r="B68" i="8"/>
  <c r="C313" i="8" s="1"/>
  <c r="C67" i="8"/>
  <c r="M312" i="8" s="1"/>
  <c r="B67" i="8"/>
  <c r="C312" i="8" s="1"/>
  <c r="C66" i="8"/>
  <c r="M311" i="8" s="1"/>
  <c r="B66" i="8"/>
  <c r="C311" i="8" s="1"/>
  <c r="C65" i="8"/>
  <c r="M310" i="8" s="1"/>
  <c r="B65" i="8"/>
  <c r="C310" i="8" s="1"/>
  <c r="C64" i="8"/>
  <c r="M309" i="8" s="1"/>
  <c r="B64" i="8"/>
  <c r="C309" i="8" s="1"/>
  <c r="C63" i="8"/>
  <c r="M308" i="8" s="1"/>
  <c r="B63" i="8"/>
  <c r="C308" i="8" s="1"/>
  <c r="C62" i="8"/>
  <c r="M307" i="8" s="1"/>
  <c r="B62" i="8"/>
  <c r="C307" i="8" s="1"/>
  <c r="C61" i="8"/>
  <c r="M306" i="8" s="1"/>
  <c r="B61" i="8"/>
  <c r="C306" i="8" s="1"/>
  <c r="C60" i="8"/>
  <c r="M305" i="8" s="1"/>
  <c r="B60" i="8"/>
  <c r="C305" i="8" s="1"/>
  <c r="C59" i="8"/>
  <c r="M304" i="8" s="1"/>
  <c r="B59" i="8"/>
  <c r="C304" i="8" s="1"/>
  <c r="C58" i="8"/>
  <c r="M303" i="8" s="1"/>
  <c r="B58" i="8"/>
  <c r="C303" i="8" s="1"/>
  <c r="C57" i="8"/>
  <c r="M302" i="8" s="1"/>
  <c r="B57" i="8"/>
  <c r="C302" i="8" s="1"/>
  <c r="C56" i="8"/>
  <c r="M301" i="8" s="1"/>
  <c r="B56" i="8"/>
  <c r="C301" i="8" s="1"/>
  <c r="C55" i="8"/>
  <c r="M300" i="8" s="1"/>
  <c r="B55" i="8"/>
  <c r="C300" i="8" s="1"/>
  <c r="C54" i="8"/>
  <c r="M299" i="8" s="1"/>
  <c r="B54" i="8"/>
  <c r="C299" i="8" s="1"/>
  <c r="C53" i="8"/>
  <c r="M298" i="8" s="1"/>
  <c r="B53" i="8"/>
  <c r="C298" i="8" s="1"/>
  <c r="C52" i="8"/>
  <c r="M297" i="8" s="1"/>
  <c r="B52" i="8"/>
  <c r="C297" i="8" s="1"/>
  <c r="C51" i="8"/>
  <c r="M296" i="8" s="1"/>
  <c r="B51" i="8"/>
  <c r="C296" i="8" s="1"/>
  <c r="C50" i="8"/>
  <c r="M295" i="8" s="1"/>
  <c r="B50" i="8"/>
  <c r="C295" i="8" s="1"/>
  <c r="C49" i="8"/>
  <c r="M294" i="8" s="1"/>
  <c r="B49" i="8"/>
  <c r="C294" i="8" s="1"/>
  <c r="C48" i="8"/>
  <c r="M293" i="8" s="1"/>
  <c r="B48" i="8"/>
  <c r="C293" i="8" s="1"/>
  <c r="C47" i="8"/>
  <c r="M292" i="8" s="1"/>
  <c r="B47" i="8"/>
  <c r="C292" i="8" s="1"/>
  <c r="C46" i="8"/>
  <c r="M291" i="8" s="1"/>
  <c r="B46" i="8"/>
  <c r="C291" i="8" s="1"/>
  <c r="C45" i="8"/>
  <c r="M290" i="8" s="1"/>
  <c r="B45" i="8"/>
  <c r="C290" i="8" s="1"/>
  <c r="C44" i="8"/>
  <c r="M289" i="8" s="1"/>
  <c r="B44" i="8"/>
  <c r="C289" i="8" s="1"/>
  <c r="C43" i="8"/>
  <c r="M288" i="8" s="1"/>
  <c r="B43" i="8"/>
  <c r="C288" i="8" s="1"/>
  <c r="C42" i="8"/>
  <c r="M287" i="8" s="1"/>
  <c r="B42" i="8"/>
  <c r="C287" i="8" s="1"/>
  <c r="C41" i="8"/>
  <c r="M286" i="8" s="1"/>
  <c r="B41" i="8"/>
  <c r="C286" i="8" s="1"/>
  <c r="C35" i="8"/>
  <c r="L315" i="8" s="1"/>
  <c r="B35" i="8"/>
  <c r="B315" i="8" s="1"/>
  <c r="C34" i="8"/>
  <c r="L314" i="8" s="1"/>
  <c r="B34" i="8"/>
  <c r="B314" i="8" s="1"/>
  <c r="C33" i="8"/>
  <c r="L313" i="8" s="1"/>
  <c r="B33" i="8"/>
  <c r="B313" i="8" s="1"/>
  <c r="C32" i="8"/>
  <c r="L312" i="8" s="1"/>
  <c r="B32" i="8"/>
  <c r="B312" i="8" s="1"/>
  <c r="C31" i="8"/>
  <c r="L311" i="8" s="1"/>
  <c r="B31" i="8"/>
  <c r="B311" i="8" s="1"/>
  <c r="C30" i="8"/>
  <c r="L310" i="8" s="1"/>
  <c r="B30" i="8"/>
  <c r="B310" i="8" s="1"/>
  <c r="C29" i="8"/>
  <c r="L309" i="8" s="1"/>
  <c r="B29" i="8"/>
  <c r="B309" i="8" s="1"/>
  <c r="C28" i="8"/>
  <c r="L308" i="8" s="1"/>
  <c r="B28" i="8"/>
  <c r="B308" i="8" s="1"/>
  <c r="C27" i="8"/>
  <c r="L307" i="8" s="1"/>
  <c r="B27" i="8"/>
  <c r="B307" i="8" s="1"/>
  <c r="C26" i="8"/>
  <c r="L306" i="8" s="1"/>
  <c r="B26" i="8"/>
  <c r="B306" i="8" s="1"/>
  <c r="C25" i="8"/>
  <c r="L305" i="8" s="1"/>
  <c r="B25" i="8"/>
  <c r="B305" i="8" s="1"/>
  <c r="C24" i="8"/>
  <c r="L304" i="8" s="1"/>
  <c r="B24" i="8"/>
  <c r="B304" i="8" s="1"/>
  <c r="C23" i="8"/>
  <c r="L303" i="8" s="1"/>
  <c r="B23" i="8"/>
  <c r="B303" i="8" s="1"/>
  <c r="C22" i="8"/>
  <c r="L302" i="8" s="1"/>
  <c r="B22" i="8"/>
  <c r="B302" i="8" s="1"/>
  <c r="C21" i="8"/>
  <c r="L301" i="8" s="1"/>
  <c r="B21" i="8"/>
  <c r="B301" i="8" s="1"/>
  <c r="C20" i="8"/>
  <c r="L300" i="8" s="1"/>
  <c r="B20" i="8"/>
  <c r="B300" i="8" s="1"/>
  <c r="C19" i="8"/>
  <c r="L299" i="8" s="1"/>
  <c r="B19" i="8"/>
  <c r="B299" i="8" s="1"/>
  <c r="C18" i="8"/>
  <c r="L298" i="8" s="1"/>
  <c r="B18" i="8"/>
  <c r="B298" i="8" s="1"/>
  <c r="C17" i="8"/>
  <c r="L297" i="8" s="1"/>
  <c r="B17" i="8"/>
  <c r="B297" i="8" s="1"/>
  <c r="C16" i="8"/>
  <c r="L296" i="8" s="1"/>
  <c r="B16" i="8"/>
  <c r="B296" i="8" s="1"/>
  <c r="C15" i="8"/>
  <c r="L295" i="8" s="1"/>
  <c r="B15" i="8"/>
  <c r="B295" i="8" s="1"/>
  <c r="C14" i="8"/>
  <c r="L294" i="8" s="1"/>
  <c r="B14" i="8"/>
  <c r="B294" i="8" s="1"/>
  <c r="C13" i="8"/>
  <c r="L293" i="8" s="1"/>
  <c r="B13" i="8"/>
  <c r="B293" i="8" s="1"/>
  <c r="C12" i="8"/>
  <c r="L292" i="8" s="1"/>
  <c r="B12" i="8"/>
  <c r="B292" i="8" s="1"/>
  <c r="C11" i="8"/>
  <c r="L291" i="8" s="1"/>
  <c r="B11" i="8"/>
  <c r="B291" i="8" s="1"/>
  <c r="C10" i="8"/>
  <c r="L290" i="8" s="1"/>
  <c r="B10" i="8"/>
  <c r="B290" i="8" s="1"/>
  <c r="C9" i="8"/>
  <c r="L289" i="8" s="1"/>
  <c r="B9" i="8"/>
  <c r="B289" i="8" s="1"/>
  <c r="C8" i="8"/>
  <c r="L288" i="8" s="1"/>
  <c r="B8" i="8"/>
  <c r="B288" i="8" s="1"/>
  <c r="C7" i="8"/>
  <c r="L287" i="8" s="1"/>
  <c r="B7" i="8"/>
  <c r="B287" i="8" s="1"/>
  <c r="C6" i="8"/>
  <c r="L286" i="8" s="1"/>
  <c r="B6" i="8"/>
  <c r="B286" i="8" s="1"/>
  <c r="A287" i="8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286" i="7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CK313" i="8" l="1"/>
  <c r="CG313" i="8"/>
  <c r="CJ313" i="8"/>
  <c r="CF313" i="8"/>
  <c r="CI313" i="8"/>
  <c r="CH313" i="8"/>
  <c r="CE313" i="8"/>
  <c r="CD313" i="8"/>
  <c r="CA313" i="8"/>
  <c r="BW313" i="8"/>
  <c r="BZ313" i="8"/>
  <c r="BV313" i="8"/>
  <c r="BY313" i="8"/>
  <c r="BU313" i="8"/>
  <c r="BX313" i="8"/>
  <c r="BT313" i="8"/>
  <c r="BK313" i="8"/>
  <c r="BO313" i="8"/>
  <c r="BL313" i="8"/>
  <c r="BJ313" i="8"/>
  <c r="BN313" i="8"/>
  <c r="BP313" i="8"/>
  <c r="BM313" i="8"/>
  <c r="BQ313" i="8"/>
  <c r="AY313" i="7"/>
  <c r="CJ312" i="7"/>
  <c r="CF312" i="7"/>
  <c r="CH312" i="7"/>
  <c r="CG312" i="7"/>
  <c r="CI312" i="7"/>
  <c r="CE312" i="7"/>
  <c r="CD312" i="7"/>
  <c r="CK312" i="7"/>
  <c r="BW312" i="7"/>
  <c r="BU312" i="7"/>
  <c r="BX312" i="7"/>
  <c r="CA312" i="7"/>
  <c r="BV312" i="7"/>
  <c r="BY312" i="7"/>
  <c r="BT312" i="7"/>
  <c r="BZ312" i="7"/>
  <c r="BQ312" i="7"/>
  <c r="BM312" i="7"/>
  <c r="BN312" i="7"/>
  <c r="BL312" i="7"/>
  <c r="BP312" i="7"/>
  <c r="BO312" i="7"/>
  <c r="BK312" i="7"/>
  <c r="BJ312" i="7"/>
  <c r="BA312" i="7"/>
  <c r="BD312" i="7"/>
  <c r="BE312" i="7"/>
  <c r="AZ312" i="7"/>
  <c r="BC312" i="7"/>
  <c r="BG312" i="7"/>
  <c r="BB312" i="7"/>
  <c r="BF312" i="7"/>
  <c r="AY314" i="8"/>
  <c r="BF313" i="8"/>
  <c r="BD313" i="8"/>
  <c r="BB313" i="8"/>
  <c r="AZ313" i="8"/>
  <c r="BE313" i="8"/>
  <c r="BA313" i="8"/>
  <c r="BG313" i="8"/>
  <c r="BC313" i="8"/>
  <c r="AM315" i="8"/>
  <c r="D280" i="8"/>
  <c r="AC315" i="8" s="1"/>
  <c r="AM314" i="8"/>
  <c r="D279" i="8"/>
  <c r="AC314" i="8" s="1"/>
  <c r="AM313" i="8"/>
  <c r="D278" i="8"/>
  <c r="AC313" i="8" s="1"/>
  <c r="AM312" i="8"/>
  <c r="D277" i="8"/>
  <c r="AC312" i="8" s="1"/>
  <c r="AM311" i="8"/>
  <c r="D276" i="8"/>
  <c r="AC311" i="8" s="1"/>
  <c r="AM310" i="8"/>
  <c r="D275" i="8"/>
  <c r="AC310" i="8" s="1"/>
  <c r="AM309" i="8"/>
  <c r="D274" i="8"/>
  <c r="AC309" i="8" s="1"/>
  <c r="AM308" i="8"/>
  <c r="D273" i="8"/>
  <c r="AC308" i="8" s="1"/>
  <c r="AM307" i="8"/>
  <c r="D272" i="8"/>
  <c r="AC307" i="8" s="1"/>
  <c r="AM306" i="8"/>
  <c r="D271" i="8"/>
  <c r="AC306" i="8" s="1"/>
  <c r="AM305" i="8"/>
  <c r="D270" i="8"/>
  <c r="AC305" i="8" s="1"/>
  <c r="AM304" i="8"/>
  <c r="D269" i="8"/>
  <c r="AC304" i="8" s="1"/>
  <c r="AM303" i="8"/>
  <c r="D268" i="8"/>
  <c r="AC303" i="8" s="1"/>
  <c r="AM302" i="8"/>
  <c r="D267" i="8"/>
  <c r="AC302" i="8" s="1"/>
  <c r="AM301" i="8"/>
  <c r="D266" i="8"/>
  <c r="AC301" i="8" s="1"/>
  <c r="AM300" i="8"/>
  <c r="D265" i="8"/>
  <c r="AC300" i="8" s="1"/>
  <c r="AM299" i="8"/>
  <c r="D264" i="8"/>
  <c r="AC299" i="8" s="1"/>
  <c r="AM298" i="8"/>
  <c r="D263" i="8"/>
  <c r="AC298" i="8" s="1"/>
  <c r="AM297" i="8"/>
  <c r="D262" i="8"/>
  <c r="AC297" i="8" s="1"/>
  <c r="AM296" i="8"/>
  <c r="D261" i="8"/>
  <c r="AC296" i="8" s="1"/>
  <c r="AM295" i="8"/>
  <c r="D260" i="8"/>
  <c r="AC295" i="8" s="1"/>
  <c r="AM294" i="8"/>
  <c r="D259" i="8"/>
  <c r="AC294" i="8" s="1"/>
  <c r="AM293" i="8"/>
  <c r="D258" i="8"/>
  <c r="AC293" i="8" s="1"/>
  <c r="AM292" i="8"/>
  <c r="D257" i="8"/>
  <c r="AC292" i="8" s="1"/>
  <c r="AM291" i="8"/>
  <c r="D256" i="8"/>
  <c r="AC291" i="8" s="1"/>
  <c r="AM290" i="8"/>
  <c r="D255" i="8"/>
  <c r="AC290" i="8" s="1"/>
  <c r="AM289" i="8"/>
  <c r="D254" i="8"/>
  <c r="AC289" i="8" s="1"/>
  <c r="AM288" i="8"/>
  <c r="D253" i="8"/>
  <c r="AC288" i="8" s="1"/>
  <c r="AM287" i="8"/>
  <c r="D252" i="8"/>
  <c r="AC287" i="8" s="1"/>
  <c r="AM286" i="8"/>
  <c r="D251" i="8"/>
  <c r="AC286" i="8" s="1"/>
  <c r="AL315" i="8"/>
  <c r="D245" i="8"/>
  <c r="AB315" i="8" s="1"/>
  <c r="AL314" i="8"/>
  <c r="D244" i="8"/>
  <c r="AB314" i="8" s="1"/>
  <c r="AL313" i="8"/>
  <c r="D243" i="8"/>
  <c r="AB313" i="8" s="1"/>
  <c r="AL312" i="8"/>
  <c r="D242" i="8"/>
  <c r="AB312" i="8" s="1"/>
  <c r="AL311" i="8"/>
  <c r="D241" i="8"/>
  <c r="AB311" i="8" s="1"/>
  <c r="AL310" i="8"/>
  <c r="D240" i="8"/>
  <c r="AB310" i="8" s="1"/>
  <c r="AL309" i="8"/>
  <c r="D239" i="8"/>
  <c r="AB309" i="8" s="1"/>
  <c r="AL308" i="8"/>
  <c r="D238" i="8"/>
  <c r="AB308" i="8" s="1"/>
  <c r="AL307" i="8"/>
  <c r="D237" i="8"/>
  <c r="AB307" i="8" s="1"/>
  <c r="AL306" i="8"/>
  <c r="D236" i="8"/>
  <c r="AB306" i="8" s="1"/>
  <c r="AL305" i="8"/>
  <c r="D235" i="8"/>
  <c r="AB305" i="8" s="1"/>
  <c r="AL304" i="8"/>
  <c r="D234" i="8"/>
  <c r="AB304" i="8" s="1"/>
  <c r="AL303" i="8"/>
  <c r="D233" i="8"/>
  <c r="AB303" i="8" s="1"/>
  <c r="AL302" i="8"/>
  <c r="D232" i="8"/>
  <c r="AB302" i="8" s="1"/>
  <c r="AL301" i="8"/>
  <c r="D231" i="8"/>
  <c r="AB301" i="8" s="1"/>
  <c r="AL300" i="8"/>
  <c r="D230" i="8"/>
  <c r="AB300" i="8" s="1"/>
  <c r="AL299" i="8"/>
  <c r="D229" i="8"/>
  <c r="AB299" i="8" s="1"/>
  <c r="AL298" i="8"/>
  <c r="D228" i="8"/>
  <c r="AB298" i="8" s="1"/>
  <c r="AL297" i="8"/>
  <c r="D227" i="8"/>
  <c r="AB297" i="8" s="1"/>
  <c r="AL296" i="8"/>
  <c r="D226" i="8"/>
  <c r="AB296" i="8" s="1"/>
  <c r="AL295" i="8"/>
  <c r="D225" i="8"/>
  <c r="AB295" i="8" s="1"/>
  <c r="AL294" i="8"/>
  <c r="D224" i="8"/>
  <c r="AB294" i="8" s="1"/>
  <c r="AL293" i="8"/>
  <c r="D223" i="8"/>
  <c r="AB293" i="8" s="1"/>
  <c r="AL292" i="8"/>
  <c r="D222" i="8"/>
  <c r="AB292" i="8" s="1"/>
  <c r="AL291" i="8"/>
  <c r="D221" i="8"/>
  <c r="AB291" i="8" s="1"/>
  <c r="AL290" i="8"/>
  <c r="D220" i="8"/>
  <c r="AB290" i="8" s="1"/>
  <c r="AL289" i="8"/>
  <c r="D219" i="8"/>
  <c r="AB289" i="8" s="1"/>
  <c r="AL288" i="8"/>
  <c r="D218" i="8"/>
  <c r="AB288" i="8" s="1"/>
  <c r="AL287" i="8"/>
  <c r="D217" i="8"/>
  <c r="AB287" i="8" s="1"/>
  <c r="AL286" i="8"/>
  <c r="D216" i="8"/>
  <c r="AB286" i="8" s="1"/>
  <c r="AK315" i="8"/>
  <c r="D210" i="8"/>
  <c r="AA315" i="8" s="1"/>
  <c r="AK314" i="8"/>
  <c r="D209" i="8"/>
  <c r="AA314" i="8" s="1"/>
  <c r="AK313" i="8"/>
  <c r="D208" i="8"/>
  <c r="AA313" i="8" s="1"/>
  <c r="AK312" i="8"/>
  <c r="D207" i="8"/>
  <c r="AA312" i="8" s="1"/>
  <c r="AK311" i="8"/>
  <c r="D206" i="8"/>
  <c r="AA311" i="8" s="1"/>
  <c r="AK310" i="8"/>
  <c r="D205" i="8"/>
  <c r="AA310" i="8" s="1"/>
  <c r="AK309" i="8"/>
  <c r="D204" i="8"/>
  <c r="AA309" i="8" s="1"/>
  <c r="AK308" i="8"/>
  <c r="D203" i="8"/>
  <c r="AA308" i="8" s="1"/>
  <c r="AK307" i="8"/>
  <c r="D202" i="8"/>
  <c r="AA307" i="8" s="1"/>
  <c r="AK306" i="8"/>
  <c r="D201" i="8"/>
  <c r="AA306" i="8" s="1"/>
  <c r="AK305" i="8"/>
  <c r="D200" i="8"/>
  <c r="AA305" i="8" s="1"/>
  <c r="AK304" i="8"/>
  <c r="D199" i="8"/>
  <c r="AA304" i="8" s="1"/>
  <c r="AK303" i="8"/>
  <c r="D198" i="8"/>
  <c r="AA303" i="8" s="1"/>
  <c r="AK302" i="8"/>
  <c r="D197" i="8"/>
  <c r="AA302" i="8" s="1"/>
  <c r="AK301" i="8"/>
  <c r="D196" i="8"/>
  <c r="AA301" i="8" s="1"/>
  <c r="AK300" i="8"/>
  <c r="D195" i="8"/>
  <c r="AA300" i="8" s="1"/>
  <c r="AK299" i="8"/>
  <c r="D194" i="8"/>
  <c r="AA299" i="8" s="1"/>
  <c r="AK298" i="8"/>
  <c r="D193" i="8"/>
  <c r="AA298" i="8" s="1"/>
  <c r="AK297" i="8"/>
  <c r="D192" i="8"/>
  <c r="AA297" i="8" s="1"/>
  <c r="AK296" i="8"/>
  <c r="D191" i="8"/>
  <c r="AA296" i="8" s="1"/>
  <c r="AK295" i="8"/>
  <c r="D190" i="8"/>
  <c r="AA295" i="8" s="1"/>
  <c r="AK294" i="8"/>
  <c r="D189" i="8"/>
  <c r="AA294" i="8" s="1"/>
  <c r="AK293" i="8"/>
  <c r="D188" i="8"/>
  <c r="AA293" i="8" s="1"/>
  <c r="AK292" i="8"/>
  <c r="D187" i="8"/>
  <c r="AA292" i="8" s="1"/>
  <c r="AK291" i="8"/>
  <c r="D186" i="8"/>
  <c r="AA291" i="8" s="1"/>
  <c r="AK290" i="8"/>
  <c r="D185" i="8"/>
  <c r="AA290" i="8" s="1"/>
  <c r="AK289" i="8"/>
  <c r="D184" i="8"/>
  <c r="AA289" i="8" s="1"/>
  <c r="AK288" i="8"/>
  <c r="D183" i="8"/>
  <c r="AA288" i="8" s="1"/>
  <c r="AK287" i="8"/>
  <c r="D182" i="8"/>
  <c r="AA287" i="8" s="1"/>
  <c r="AK286" i="8"/>
  <c r="D181" i="8"/>
  <c r="AA286" i="8" s="1"/>
  <c r="AJ315" i="8"/>
  <c r="D175" i="8"/>
  <c r="Z315" i="8" s="1"/>
  <c r="AJ314" i="8"/>
  <c r="D174" i="8"/>
  <c r="Z314" i="8" s="1"/>
  <c r="AJ313" i="8"/>
  <c r="D173" i="8"/>
  <c r="Z313" i="8" s="1"/>
  <c r="AJ312" i="8"/>
  <c r="D172" i="8"/>
  <c r="Z312" i="8" s="1"/>
  <c r="AJ311" i="8"/>
  <c r="D171" i="8"/>
  <c r="Z311" i="8" s="1"/>
  <c r="AJ310" i="8"/>
  <c r="D170" i="8"/>
  <c r="Z310" i="8" s="1"/>
  <c r="AJ309" i="8"/>
  <c r="D169" i="8"/>
  <c r="Z309" i="8" s="1"/>
  <c r="AJ308" i="8"/>
  <c r="D168" i="8"/>
  <c r="Z308" i="8" s="1"/>
  <c r="AJ307" i="8"/>
  <c r="D167" i="8"/>
  <c r="Z307" i="8" s="1"/>
  <c r="AJ306" i="8"/>
  <c r="D166" i="8"/>
  <c r="Z306" i="8" s="1"/>
  <c r="AJ305" i="8"/>
  <c r="D165" i="8"/>
  <c r="Z305" i="8" s="1"/>
  <c r="AJ304" i="8"/>
  <c r="D164" i="8"/>
  <c r="Z304" i="8" s="1"/>
  <c r="AJ303" i="8"/>
  <c r="D163" i="8"/>
  <c r="Z303" i="8" s="1"/>
  <c r="AJ302" i="8"/>
  <c r="D162" i="8"/>
  <c r="Z302" i="8" s="1"/>
  <c r="AJ301" i="8"/>
  <c r="D161" i="8"/>
  <c r="Z301" i="8" s="1"/>
  <c r="AJ300" i="8"/>
  <c r="D160" i="8"/>
  <c r="Z300" i="8" s="1"/>
  <c r="AJ299" i="8"/>
  <c r="D159" i="8"/>
  <c r="Z299" i="8" s="1"/>
  <c r="AJ298" i="8"/>
  <c r="D158" i="8"/>
  <c r="Z298" i="8" s="1"/>
  <c r="AJ297" i="8"/>
  <c r="D157" i="8"/>
  <c r="Z297" i="8" s="1"/>
  <c r="AJ296" i="8"/>
  <c r="D156" i="8"/>
  <c r="Z296" i="8" s="1"/>
  <c r="AJ295" i="8"/>
  <c r="D155" i="8"/>
  <c r="Z295" i="8" s="1"/>
  <c r="AJ294" i="8"/>
  <c r="D154" i="8"/>
  <c r="Z294" i="8" s="1"/>
  <c r="AJ293" i="8"/>
  <c r="D153" i="8"/>
  <c r="Z293" i="8" s="1"/>
  <c r="AJ292" i="8"/>
  <c r="D152" i="8"/>
  <c r="Z292" i="8" s="1"/>
  <c r="AJ291" i="8"/>
  <c r="D151" i="8"/>
  <c r="Z291" i="8" s="1"/>
  <c r="AJ290" i="8"/>
  <c r="D150" i="8"/>
  <c r="Z290" i="8" s="1"/>
  <c r="AJ289" i="8"/>
  <c r="D149" i="8"/>
  <c r="Z289" i="8" s="1"/>
  <c r="AJ288" i="8"/>
  <c r="D148" i="8"/>
  <c r="Z288" i="8" s="1"/>
  <c r="AJ287" i="8"/>
  <c r="D147" i="8"/>
  <c r="Z287" i="8" s="1"/>
  <c r="AJ286" i="8"/>
  <c r="D146" i="8"/>
  <c r="Z286" i="8" s="1"/>
  <c r="AI315" i="8"/>
  <c r="D140" i="8"/>
  <c r="Y315" i="8" s="1"/>
  <c r="AI314" i="8"/>
  <c r="D139" i="8"/>
  <c r="Y314" i="8" s="1"/>
  <c r="AI313" i="8"/>
  <c r="D138" i="8"/>
  <c r="Y313" i="8" s="1"/>
  <c r="AI312" i="8"/>
  <c r="D137" i="8"/>
  <c r="Y312" i="8" s="1"/>
  <c r="AI311" i="8"/>
  <c r="D136" i="8"/>
  <c r="Y311" i="8" s="1"/>
  <c r="AI310" i="8"/>
  <c r="D135" i="8"/>
  <c r="Y310" i="8" s="1"/>
  <c r="AI309" i="8"/>
  <c r="D134" i="8"/>
  <c r="Y309" i="8" s="1"/>
  <c r="AI308" i="8"/>
  <c r="D133" i="8"/>
  <c r="Y308" i="8" s="1"/>
  <c r="AI307" i="8"/>
  <c r="D132" i="8"/>
  <c r="Y307" i="8" s="1"/>
  <c r="AI306" i="8"/>
  <c r="D131" i="8"/>
  <c r="Y306" i="8" s="1"/>
  <c r="AI305" i="8"/>
  <c r="D130" i="8"/>
  <c r="Y305" i="8" s="1"/>
  <c r="AI304" i="8"/>
  <c r="D129" i="8"/>
  <c r="Y304" i="8" s="1"/>
  <c r="AI303" i="8"/>
  <c r="D128" i="8"/>
  <c r="Y303" i="8" s="1"/>
  <c r="AI302" i="8"/>
  <c r="D127" i="8"/>
  <c r="Y302" i="8" s="1"/>
  <c r="AI301" i="8"/>
  <c r="D126" i="8"/>
  <c r="Y301" i="8" s="1"/>
  <c r="AI300" i="8"/>
  <c r="D125" i="8"/>
  <c r="Y300" i="8" s="1"/>
  <c r="AI299" i="8"/>
  <c r="D124" i="8"/>
  <c r="Y299" i="8" s="1"/>
  <c r="AI298" i="8"/>
  <c r="D123" i="8"/>
  <c r="Y298" i="8" s="1"/>
  <c r="AI297" i="8"/>
  <c r="D122" i="8"/>
  <c r="Y297" i="8" s="1"/>
  <c r="AI296" i="8"/>
  <c r="D121" i="8"/>
  <c r="Y296" i="8" s="1"/>
  <c r="AI295" i="8"/>
  <c r="D120" i="8"/>
  <c r="Y295" i="8" s="1"/>
  <c r="AI294" i="8"/>
  <c r="D119" i="8"/>
  <c r="Y294" i="8" s="1"/>
  <c r="AI293" i="8"/>
  <c r="D118" i="8"/>
  <c r="Y293" i="8" s="1"/>
  <c r="AI292" i="8"/>
  <c r="D117" i="8"/>
  <c r="Y292" i="8" s="1"/>
  <c r="AI291" i="8"/>
  <c r="D116" i="8"/>
  <c r="Y291" i="8" s="1"/>
  <c r="AI290" i="8"/>
  <c r="D115" i="8"/>
  <c r="Y290" i="8" s="1"/>
  <c r="AI289" i="8"/>
  <c r="D114" i="8"/>
  <c r="Y289" i="8" s="1"/>
  <c r="AI288" i="8"/>
  <c r="D113" i="8"/>
  <c r="Y288" i="8" s="1"/>
  <c r="AI287" i="8"/>
  <c r="D112" i="8"/>
  <c r="Y287" i="8" s="1"/>
  <c r="AI286" i="8"/>
  <c r="D111" i="8"/>
  <c r="Y286" i="8" s="1"/>
  <c r="AH315" i="8"/>
  <c r="D105" i="8"/>
  <c r="X315" i="8" s="1"/>
  <c r="AH314" i="8"/>
  <c r="D104" i="8"/>
  <c r="X314" i="8" s="1"/>
  <c r="AH313" i="8"/>
  <c r="D103" i="8"/>
  <c r="X313" i="8" s="1"/>
  <c r="AH312" i="8"/>
  <c r="D102" i="8"/>
  <c r="X312" i="8" s="1"/>
  <c r="AH311" i="8"/>
  <c r="D101" i="8"/>
  <c r="X311" i="8" s="1"/>
  <c r="AH310" i="8"/>
  <c r="D100" i="8"/>
  <c r="X310" i="8" s="1"/>
  <c r="AH309" i="8"/>
  <c r="D99" i="8"/>
  <c r="X309" i="8" s="1"/>
  <c r="AH308" i="8"/>
  <c r="D98" i="8"/>
  <c r="X308" i="8" s="1"/>
  <c r="AH307" i="8"/>
  <c r="D97" i="8"/>
  <c r="X307" i="8" s="1"/>
  <c r="AH306" i="8"/>
  <c r="D96" i="8"/>
  <c r="X306" i="8" s="1"/>
  <c r="AH305" i="8"/>
  <c r="D95" i="8"/>
  <c r="X305" i="8" s="1"/>
  <c r="AH304" i="8"/>
  <c r="D94" i="8"/>
  <c r="X304" i="8" s="1"/>
  <c r="AH303" i="8"/>
  <c r="D93" i="8"/>
  <c r="X303" i="8" s="1"/>
  <c r="AH302" i="8"/>
  <c r="D92" i="8"/>
  <c r="X302" i="8" s="1"/>
  <c r="AH301" i="8"/>
  <c r="D91" i="8"/>
  <c r="X301" i="8" s="1"/>
  <c r="AH300" i="8"/>
  <c r="D90" i="8"/>
  <c r="X300" i="8" s="1"/>
  <c r="AH299" i="8"/>
  <c r="D89" i="8"/>
  <c r="X299" i="8" s="1"/>
  <c r="AH298" i="8"/>
  <c r="D88" i="8"/>
  <c r="X298" i="8" s="1"/>
  <c r="AH297" i="8"/>
  <c r="D87" i="8"/>
  <c r="X297" i="8" s="1"/>
  <c r="AH296" i="8"/>
  <c r="D86" i="8"/>
  <c r="X296" i="8" s="1"/>
  <c r="AH295" i="8"/>
  <c r="D85" i="8"/>
  <c r="X295" i="8" s="1"/>
  <c r="AH294" i="8"/>
  <c r="D84" i="8"/>
  <c r="X294" i="8" s="1"/>
  <c r="AH293" i="8"/>
  <c r="D83" i="8"/>
  <c r="X293" i="8" s="1"/>
  <c r="AH292" i="8"/>
  <c r="D82" i="8"/>
  <c r="X292" i="8" s="1"/>
  <c r="AH291" i="8"/>
  <c r="D81" i="8"/>
  <c r="X291" i="8" s="1"/>
  <c r="AH290" i="8"/>
  <c r="D80" i="8"/>
  <c r="X290" i="8" s="1"/>
  <c r="AH289" i="8"/>
  <c r="D79" i="8"/>
  <c r="X289" i="8" s="1"/>
  <c r="AH288" i="8"/>
  <c r="D78" i="8"/>
  <c r="X288" i="8" s="1"/>
  <c r="AH287" i="8"/>
  <c r="D77" i="8"/>
  <c r="X287" i="8" s="1"/>
  <c r="AH286" i="8"/>
  <c r="D76" i="8"/>
  <c r="X286" i="8" s="1"/>
  <c r="AG315" i="8"/>
  <c r="D70" i="8"/>
  <c r="W315" i="8" s="1"/>
  <c r="AG314" i="8"/>
  <c r="D69" i="8"/>
  <c r="W314" i="8" s="1"/>
  <c r="AG313" i="8"/>
  <c r="D68" i="8"/>
  <c r="W313" i="8" s="1"/>
  <c r="AG312" i="8"/>
  <c r="D67" i="8"/>
  <c r="W312" i="8" s="1"/>
  <c r="AG311" i="8"/>
  <c r="D66" i="8"/>
  <c r="W311" i="8" s="1"/>
  <c r="AG310" i="8"/>
  <c r="D65" i="8"/>
  <c r="W310" i="8" s="1"/>
  <c r="AG309" i="8"/>
  <c r="D64" i="8"/>
  <c r="W309" i="8" s="1"/>
  <c r="AG308" i="8"/>
  <c r="D63" i="8"/>
  <c r="W308" i="8" s="1"/>
  <c r="AG307" i="8"/>
  <c r="D62" i="8"/>
  <c r="W307" i="8" s="1"/>
  <c r="AG306" i="8"/>
  <c r="D61" i="8"/>
  <c r="W306" i="8" s="1"/>
  <c r="AG305" i="8"/>
  <c r="D60" i="8"/>
  <c r="W305" i="8" s="1"/>
  <c r="AG304" i="8"/>
  <c r="D59" i="8"/>
  <c r="W304" i="8" s="1"/>
  <c r="AG303" i="8"/>
  <c r="D58" i="8"/>
  <c r="W303" i="8" s="1"/>
  <c r="AG302" i="8"/>
  <c r="D57" i="8"/>
  <c r="W302" i="8" s="1"/>
  <c r="AG301" i="8"/>
  <c r="D56" i="8"/>
  <c r="W301" i="8" s="1"/>
  <c r="AG300" i="8"/>
  <c r="D55" i="8"/>
  <c r="W300" i="8" s="1"/>
  <c r="AG299" i="8"/>
  <c r="D54" i="8"/>
  <c r="W299" i="8" s="1"/>
  <c r="AG298" i="8"/>
  <c r="D53" i="8"/>
  <c r="W298" i="8" s="1"/>
  <c r="AG297" i="8"/>
  <c r="D52" i="8"/>
  <c r="W297" i="8" s="1"/>
  <c r="AG296" i="8"/>
  <c r="D51" i="8"/>
  <c r="W296" i="8" s="1"/>
  <c r="AG295" i="8"/>
  <c r="D50" i="8"/>
  <c r="W295" i="8" s="1"/>
  <c r="AG294" i="8"/>
  <c r="D49" i="8"/>
  <c r="W294" i="8" s="1"/>
  <c r="AG293" i="8"/>
  <c r="D48" i="8"/>
  <c r="W293" i="8" s="1"/>
  <c r="AG292" i="8"/>
  <c r="D47" i="8"/>
  <c r="W292" i="8" s="1"/>
  <c r="AG291" i="8"/>
  <c r="D46" i="8"/>
  <c r="W291" i="8" s="1"/>
  <c r="AG290" i="8"/>
  <c r="D45" i="8"/>
  <c r="W290" i="8" s="1"/>
  <c r="AG289" i="8"/>
  <c r="D44" i="8"/>
  <c r="W289" i="8" s="1"/>
  <c r="AG288" i="8"/>
  <c r="D43" i="8"/>
  <c r="W288" i="8" s="1"/>
  <c r="AG287" i="8"/>
  <c r="D42" i="8"/>
  <c r="W287" i="8" s="1"/>
  <c r="AG286" i="8"/>
  <c r="D41" i="8"/>
  <c r="W286" i="8" s="1"/>
  <c r="AF315" i="8"/>
  <c r="D35" i="8"/>
  <c r="V315" i="8" s="1"/>
  <c r="AF314" i="8"/>
  <c r="D34" i="8"/>
  <c r="V314" i="8" s="1"/>
  <c r="AF313" i="8"/>
  <c r="D33" i="8"/>
  <c r="V313" i="8" s="1"/>
  <c r="AF312" i="8"/>
  <c r="D32" i="8"/>
  <c r="V312" i="8" s="1"/>
  <c r="AF311" i="8"/>
  <c r="D31" i="8"/>
  <c r="V311" i="8" s="1"/>
  <c r="AF310" i="8"/>
  <c r="D30" i="8"/>
  <c r="V310" i="8" s="1"/>
  <c r="AF309" i="8"/>
  <c r="D29" i="8"/>
  <c r="V309" i="8" s="1"/>
  <c r="AF308" i="8"/>
  <c r="D28" i="8"/>
  <c r="V308" i="8" s="1"/>
  <c r="AF307" i="8"/>
  <c r="D27" i="8"/>
  <c r="V307" i="8" s="1"/>
  <c r="AF306" i="8"/>
  <c r="D26" i="8"/>
  <c r="V306" i="8" s="1"/>
  <c r="AF305" i="8"/>
  <c r="D25" i="8"/>
  <c r="V305" i="8" s="1"/>
  <c r="AF304" i="8"/>
  <c r="D24" i="8"/>
  <c r="V304" i="8" s="1"/>
  <c r="AF303" i="8"/>
  <c r="D23" i="8"/>
  <c r="V303" i="8" s="1"/>
  <c r="AF302" i="8"/>
  <c r="D22" i="8"/>
  <c r="V302" i="8" s="1"/>
  <c r="AF301" i="8"/>
  <c r="D21" i="8"/>
  <c r="V301" i="8" s="1"/>
  <c r="AF300" i="8"/>
  <c r="D20" i="8"/>
  <c r="V300" i="8" s="1"/>
  <c r="AF299" i="8"/>
  <c r="D19" i="8"/>
  <c r="V299" i="8" s="1"/>
  <c r="AF298" i="8"/>
  <c r="D18" i="8"/>
  <c r="V298" i="8" s="1"/>
  <c r="AF297" i="8"/>
  <c r="D17" i="8"/>
  <c r="V297" i="8" s="1"/>
  <c r="AF296" i="8"/>
  <c r="D16" i="8"/>
  <c r="V296" i="8" s="1"/>
  <c r="AF295" i="8"/>
  <c r="D15" i="8"/>
  <c r="V295" i="8" s="1"/>
  <c r="AF294" i="8"/>
  <c r="D14" i="8"/>
  <c r="V294" i="8" s="1"/>
  <c r="AF293" i="8"/>
  <c r="D13" i="8"/>
  <c r="V293" i="8" s="1"/>
  <c r="AF292" i="8"/>
  <c r="D12" i="8"/>
  <c r="V292" i="8" s="1"/>
  <c r="AF291" i="8"/>
  <c r="D11" i="8"/>
  <c r="V291" i="8" s="1"/>
  <c r="AF290" i="8"/>
  <c r="D10" i="8"/>
  <c r="V290" i="8" s="1"/>
  <c r="AF289" i="8"/>
  <c r="D9" i="8"/>
  <c r="V289" i="8" s="1"/>
  <c r="AF288" i="8"/>
  <c r="D8" i="8"/>
  <c r="V288" i="8" s="1"/>
  <c r="AF287" i="8"/>
  <c r="D7" i="8"/>
  <c r="V287" i="8" s="1"/>
  <c r="AF286" i="8"/>
  <c r="D6" i="8"/>
  <c r="V286" i="8" s="1"/>
  <c r="CK314" i="8" l="1"/>
  <c r="CG314" i="8"/>
  <c r="CJ314" i="8"/>
  <c r="CF314" i="8"/>
  <c r="CI314" i="8"/>
  <c r="CH314" i="8"/>
  <c r="CE314" i="8"/>
  <c r="CD314" i="8"/>
  <c r="CA314" i="8"/>
  <c r="BW314" i="8"/>
  <c r="BZ314" i="8"/>
  <c r="BV314" i="8"/>
  <c r="BY314" i="8"/>
  <c r="BU314" i="8"/>
  <c r="BX314" i="8"/>
  <c r="BT314" i="8"/>
  <c r="BL314" i="8"/>
  <c r="BP314" i="8"/>
  <c r="BQ314" i="8"/>
  <c r="BK314" i="8"/>
  <c r="BO314" i="8"/>
  <c r="BJ314" i="8"/>
  <c r="BN314" i="8"/>
  <c r="BM314" i="8"/>
  <c r="AY314" i="7"/>
  <c r="CJ313" i="7"/>
  <c r="CF313" i="7"/>
  <c r="CK313" i="7"/>
  <c r="CE313" i="7"/>
  <c r="CI313" i="7"/>
  <c r="CD313" i="7"/>
  <c r="CH313" i="7"/>
  <c r="CG313" i="7"/>
  <c r="BW313" i="7"/>
  <c r="CA313" i="7"/>
  <c r="BV313" i="7"/>
  <c r="BZ313" i="7"/>
  <c r="BU313" i="7"/>
  <c r="BY313" i="7"/>
  <c r="BX313" i="7"/>
  <c r="BT313" i="7"/>
  <c r="BN313" i="7"/>
  <c r="BL313" i="7"/>
  <c r="BQ313" i="7"/>
  <c r="BM313" i="7"/>
  <c r="BO313" i="7"/>
  <c r="BP313" i="7"/>
  <c r="BJ313" i="7"/>
  <c r="BK313" i="7"/>
  <c r="BF313" i="7"/>
  <c r="AZ313" i="7"/>
  <c r="BC313" i="7"/>
  <c r="BE313" i="7"/>
  <c r="BG313" i="7"/>
  <c r="BA313" i="7"/>
  <c r="BD313" i="7"/>
  <c r="BB313" i="7"/>
  <c r="BG314" i="8"/>
  <c r="BE314" i="8"/>
  <c r="BC314" i="8"/>
  <c r="BA314" i="8"/>
  <c r="AY315" i="8"/>
  <c r="BD314" i="8"/>
  <c r="AZ314" i="8"/>
  <c r="BF314" i="8"/>
  <c r="BB314" i="8"/>
  <c r="AC314" i="7"/>
  <c r="C279" i="7"/>
  <c r="S314" i="7" s="1"/>
  <c r="B279" i="7"/>
  <c r="I314" i="7" s="1"/>
  <c r="C278" i="7"/>
  <c r="S313" i="7" s="1"/>
  <c r="B278" i="7"/>
  <c r="I313" i="7" s="1"/>
  <c r="AC312" i="7"/>
  <c r="C277" i="7"/>
  <c r="S312" i="7" s="1"/>
  <c r="B277" i="7"/>
  <c r="I312" i="7" s="1"/>
  <c r="C276" i="7"/>
  <c r="S311" i="7" s="1"/>
  <c r="B276" i="7"/>
  <c r="I311" i="7" s="1"/>
  <c r="AC310" i="7"/>
  <c r="C275" i="7"/>
  <c r="S310" i="7" s="1"/>
  <c r="B275" i="7"/>
  <c r="I310" i="7" s="1"/>
  <c r="C274" i="7"/>
  <c r="S309" i="7" s="1"/>
  <c r="B274" i="7"/>
  <c r="I309" i="7" s="1"/>
  <c r="AC308" i="7"/>
  <c r="C273" i="7"/>
  <c r="S308" i="7" s="1"/>
  <c r="B273" i="7"/>
  <c r="I308" i="7" s="1"/>
  <c r="C272" i="7"/>
  <c r="S307" i="7" s="1"/>
  <c r="B272" i="7"/>
  <c r="I307" i="7" s="1"/>
  <c r="AC306" i="7"/>
  <c r="C271" i="7"/>
  <c r="S306" i="7" s="1"/>
  <c r="B271" i="7"/>
  <c r="I306" i="7" s="1"/>
  <c r="C270" i="7"/>
  <c r="S305" i="7" s="1"/>
  <c r="B270" i="7"/>
  <c r="I305" i="7" s="1"/>
  <c r="AC304" i="7"/>
  <c r="C269" i="7"/>
  <c r="S304" i="7" s="1"/>
  <c r="B269" i="7"/>
  <c r="I304" i="7" s="1"/>
  <c r="C268" i="7"/>
  <c r="S303" i="7" s="1"/>
  <c r="B268" i="7"/>
  <c r="I303" i="7" s="1"/>
  <c r="AC302" i="7"/>
  <c r="C267" i="7"/>
  <c r="S302" i="7" s="1"/>
  <c r="B267" i="7"/>
  <c r="I302" i="7" s="1"/>
  <c r="C266" i="7"/>
  <c r="S301" i="7" s="1"/>
  <c r="B266" i="7"/>
  <c r="I301" i="7" s="1"/>
  <c r="AC300" i="7"/>
  <c r="C265" i="7"/>
  <c r="S300" i="7" s="1"/>
  <c r="B265" i="7"/>
  <c r="I300" i="7" s="1"/>
  <c r="C264" i="7"/>
  <c r="S299" i="7" s="1"/>
  <c r="B264" i="7"/>
  <c r="I299" i="7" s="1"/>
  <c r="AC298" i="7"/>
  <c r="C263" i="7"/>
  <c r="S298" i="7" s="1"/>
  <c r="B263" i="7"/>
  <c r="I298" i="7" s="1"/>
  <c r="C262" i="7"/>
  <c r="S297" i="7" s="1"/>
  <c r="B262" i="7"/>
  <c r="I297" i="7" s="1"/>
  <c r="AC296" i="7"/>
  <c r="C261" i="7"/>
  <c r="S296" i="7" s="1"/>
  <c r="B261" i="7"/>
  <c r="I296" i="7" s="1"/>
  <c r="C260" i="7"/>
  <c r="S295" i="7" s="1"/>
  <c r="B260" i="7"/>
  <c r="I295" i="7" s="1"/>
  <c r="AC294" i="7"/>
  <c r="C259" i="7"/>
  <c r="S294" i="7" s="1"/>
  <c r="B259" i="7"/>
  <c r="I294" i="7" s="1"/>
  <c r="C258" i="7"/>
  <c r="S293" i="7" s="1"/>
  <c r="B258" i="7"/>
  <c r="I293" i="7" s="1"/>
  <c r="AC292" i="7"/>
  <c r="C257" i="7"/>
  <c r="S292" i="7" s="1"/>
  <c r="B257" i="7"/>
  <c r="I292" i="7" s="1"/>
  <c r="C256" i="7"/>
  <c r="S291" i="7" s="1"/>
  <c r="B256" i="7"/>
  <c r="I291" i="7" s="1"/>
  <c r="AC290" i="7"/>
  <c r="C255" i="7"/>
  <c r="S290" i="7" s="1"/>
  <c r="B255" i="7"/>
  <c r="I290" i="7" s="1"/>
  <c r="C254" i="7"/>
  <c r="S289" i="7" s="1"/>
  <c r="B254" i="7"/>
  <c r="I289" i="7" s="1"/>
  <c r="AC288" i="7"/>
  <c r="C253" i="7"/>
  <c r="S288" i="7" s="1"/>
  <c r="B253" i="7"/>
  <c r="I288" i="7" s="1"/>
  <c r="C252" i="7"/>
  <c r="S287" i="7" s="1"/>
  <c r="B252" i="7"/>
  <c r="I287" i="7" s="1"/>
  <c r="AC286" i="7"/>
  <c r="C251" i="7"/>
  <c r="S286" i="7" s="1"/>
  <c r="B251" i="7"/>
  <c r="I286" i="7" s="1"/>
  <c r="AC285" i="7"/>
  <c r="C250" i="7"/>
  <c r="S285" i="7" s="1"/>
  <c r="B250" i="7"/>
  <c r="I285" i="7" s="1"/>
  <c r="AB314" i="7"/>
  <c r="C244" i="7"/>
  <c r="R314" i="7" s="1"/>
  <c r="B244" i="7"/>
  <c r="H314" i="7" s="1"/>
  <c r="C243" i="7"/>
  <c r="R313" i="7" s="1"/>
  <c r="B243" i="7"/>
  <c r="H313" i="7" s="1"/>
  <c r="AB312" i="7"/>
  <c r="C242" i="7"/>
  <c r="R312" i="7" s="1"/>
  <c r="B242" i="7"/>
  <c r="H312" i="7" s="1"/>
  <c r="C241" i="7"/>
  <c r="R311" i="7" s="1"/>
  <c r="B241" i="7"/>
  <c r="H311" i="7" s="1"/>
  <c r="AB310" i="7"/>
  <c r="C240" i="7"/>
  <c r="R310" i="7" s="1"/>
  <c r="B240" i="7"/>
  <c r="H310" i="7" s="1"/>
  <c r="C239" i="7"/>
  <c r="R309" i="7" s="1"/>
  <c r="B239" i="7"/>
  <c r="H309" i="7" s="1"/>
  <c r="AB308" i="7"/>
  <c r="C238" i="7"/>
  <c r="R308" i="7" s="1"/>
  <c r="B238" i="7"/>
  <c r="H308" i="7" s="1"/>
  <c r="C237" i="7"/>
  <c r="R307" i="7" s="1"/>
  <c r="B237" i="7"/>
  <c r="H307" i="7" s="1"/>
  <c r="AB306" i="7"/>
  <c r="C236" i="7"/>
  <c r="R306" i="7" s="1"/>
  <c r="B236" i="7"/>
  <c r="H306" i="7" s="1"/>
  <c r="C235" i="7"/>
  <c r="R305" i="7" s="1"/>
  <c r="B235" i="7"/>
  <c r="H305" i="7" s="1"/>
  <c r="AB304" i="7"/>
  <c r="C234" i="7"/>
  <c r="R304" i="7" s="1"/>
  <c r="B234" i="7"/>
  <c r="H304" i="7" s="1"/>
  <c r="C233" i="7"/>
  <c r="R303" i="7" s="1"/>
  <c r="B233" i="7"/>
  <c r="H303" i="7" s="1"/>
  <c r="AB302" i="7"/>
  <c r="C232" i="7"/>
  <c r="R302" i="7" s="1"/>
  <c r="B232" i="7"/>
  <c r="H302" i="7" s="1"/>
  <c r="C231" i="7"/>
  <c r="R301" i="7" s="1"/>
  <c r="B231" i="7"/>
  <c r="H301" i="7" s="1"/>
  <c r="AB300" i="7"/>
  <c r="C230" i="7"/>
  <c r="R300" i="7" s="1"/>
  <c r="B230" i="7"/>
  <c r="H300" i="7" s="1"/>
  <c r="C229" i="7"/>
  <c r="R299" i="7" s="1"/>
  <c r="B229" i="7"/>
  <c r="H299" i="7" s="1"/>
  <c r="AB298" i="7"/>
  <c r="C228" i="7"/>
  <c r="R298" i="7" s="1"/>
  <c r="B228" i="7"/>
  <c r="H298" i="7" s="1"/>
  <c r="C227" i="7"/>
  <c r="R297" i="7" s="1"/>
  <c r="B227" i="7"/>
  <c r="H297" i="7" s="1"/>
  <c r="AB296" i="7"/>
  <c r="C226" i="7"/>
  <c r="R296" i="7" s="1"/>
  <c r="B226" i="7"/>
  <c r="H296" i="7" s="1"/>
  <c r="C225" i="7"/>
  <c r="R295" i="7" s="1"/>
  <c r="B225" i="7"/>
  <c r="H295" i="7" s="1"/>
  <c r="AB294" i="7"/>
  <c r="C224" i="7"/>
  <c r="R294" i="7" s="1"/>
  <c r="B224" i="7"/>
  <c r="H294" i="7" s="1"/>
  <c r="C223" i="7"/>
  <c r="R293" i="7" s="1"/>
  <c r="B223" i="7"/>
  <c r="H293" i="7" s="1"/>
  <c r="AB292" i="7"/>
  <c r="C222" i="7"/>
  <c r="R292" i="7" s="1"/>
  <c r="B222" i="7"/>
  <c r="H292" i="7" s="1"/>
  <c r="C221" i="7"/>
  <c r="R291" i="7" s="1"/>
  <c r="B221" i="7"/>
  <c r="H291" i="7" s="1"/>
  <c r="AB290" i="7"/>
  <c r="C220" i="7"/>
  <c r="R290" i="7" s="1"/>
  <c r="B220" i="7"/>
  <c r="H290" i="7" s="1"/>
  <c r="C219" i="7"/>
  <c r="R289" i="7" s="1"/>
  <c r="B219" i="7"/>
  <c r="H289" i="7" s="1"/>
  <c r="AB288" i="7"/>
  <c r="C218" i="7"/>
  <c r="R288" i="7" s="1"/>
  <c r="B218" i="7"/>
  <c r="H288" i="7" s="1"/>
  <c r="C217" i="7"/>
  <c r="R287" i="7" s="1"/>
  <c r="B217" i="7"/>
  <c r="H287" i="7" s="1"/>
  <c r="AB286" i="7"/>
  <c r="C216" i="7"/>
  <c r="R286" i="7" s="1"/>
  <c r="B216" i="7"/>
  <c r="H286" i="7" s="1"/>
  <c r="AB285" i="7"/>
  <c r="C215" i="7"/>
  <c r="R285" i="7" s="1"/>
  <c r="B215" i="7"/>
  <c r="H285" i="7" s="1"/>
  <c r="AA314" i="7"/>
  <c r="C209" i="7"/>
  <c r="Q314" i="7" s="1"/>
  <c r="B209" i="7"/>
  <c r="G314" i="7" s="1"/>
  <c r="C208" i="7"/>
  <c r="Q313" i="7" s="1"/>
  <c r="B208" i="7"/>
  <c r="G313" i="7" s="1"/>
  <c r="AA312" i="7"/>
  <c r="C207" i="7"/>
  <c r="Q312" i="7" s="1"/>
  <c r="B207" i="7"/>
  <c r="G312" i="7" s="1"/>
  <c r="C206" i="7"/>
  <c r="Q311" i="7" s="1"/>
  <c r="B206" i="7"/>
  <c r="G311" i="7" s="1"/>
  <c r="AA310" i="7"/>
  <c r="C205" i="7"/>
  <c r="Q310" i="7" s="1"/>
  <c r="B205" i="7"/>
  <c r="G310" i="7" s="1"/>
  <c r="C204" i="7"/>
  <c r="Q309" i="7" s="1"/>
  <c r="B204" i="7"/>
  <c r="G309" i="7" s="1"/>
  <c r="AA308" i="7"/>
  <c r="C203" i="7"/>
  <c r="Q308" i="7" s="1"/>
  <c r="B203" i="7"/>
  <c r="G308" i="7" s="1"/>
  <c r="C202" i="7"/>
  <c r="Q307" i="7" s="1"/>
  <c r="B202" i="7"/>
  <c r="G307" i="7" s="1"/>
  <c r="AA306" i="7"/>
  <c r="C201" i="7"/>
  <c r="Q306" i="7" s="1"/>
  <c r="B201" i="7"/>
  <c r="G306" i="7" s="1"/>
  <c r="C200" i="7"/>
  <c r="Q305" i="7" s="1"/>
  <c r="B200" i="7"/>
  <c r="G305" i="7" s="1"/>
  <c r="AA304" i="7"/>
  <c r="C199" i="7"/>
  <c r="Q304" i="7" s="1"/>
  <c r="B199" i="7"/>
  <c r="G304" i="7" s="1"/>
  <c r="C198" i="7"/>
  <c r="Q303" i="7" s="1"/>
  <c r="B198" i="7"/>
  <c r="G303" i="7" s="1"/>
  <c r="AA302" i="7"/>
  <c r="C197" i="7"/>
  <c r="Q302" i="7" s="1"/>
  <c r="B197" i="7"/>
  <c r="G302" i="7" s="1"/>
  <c r="C196" i="7"/>
  <c r="Q301" i="7" s="1"/>
  <c r="B196" i="7"/>
  <c r="G301" i="7" s="1"/>
  <c r="AA300" i="7"/>
  <c r="C195" i="7"/>
  <c r="Q300" i="7" s="1"/>
  <c r="B195" i="7"/>
  <c r="G300" i="7" s="1"/>
  <c r="C194" i="7"/>
  <c r="Q299" i="7" s="1"/>
  <c r="B194" i="7"/>
  <c r="G299" i="7" s="1"/>
  <c r="AA298" i="7"/>
  <c r="C193" i="7"/>
  <c r="Q298" i="7" s="1"/>
  <c r="B193" i="7"/>
  <c r="G298" i="7" s="1"/>
  <c r="C192" i="7"/>
  <c r="Q297" i="7" s="1"/>
  <c r="B192" i="7"/>
  <c r="G297" i="7" s="1"/>
  <c r="AA296" i="7"/>
  <c r="C191" i="7"/>
  <c r="Q296" i="7" s="1"/>
  <c r="B191" i="7"/>
  <c r="G296" i="7" s="1"/>
  <c r="C190" i="7"/>
  <c r="Q295" i="7" s="1"/>
  <c r="B190" i="7"/>
  <c r="G295" i="7" s="1"/>
  <c r="AA294" i="7"/>
  <c r="C189" i="7"/>
  <c r="Q294" i="7" s="1"/>
  <c r="B189" i="7"/>
  <c r="G294" i="7" s="1"/>
  <c r="C188" i="7"/>
  <c r="Q293" i="7" s="1"/>
  <c r="B188" i="7"/>
  <c r="G293" i="7" s="1"/>
  <c r="AA292" i="7"/>
  <c r="C187" i="7"/>
  <c r="Q292" i="7" s="1"/>
  <c r="B187" i="7"/>
  <c r="G292" i="7" s="1"/>
  <c r="C186" i="7"/>
  <c r="Q291" i="7" s="1"/>
  <c r="B186" i="7"/>
  <c r="G291" i="7" s="1"/>
  <c r="AA290" i="7"/>
  <c r="C185" i="7"/>
  <c r="Q290" i="7" s="1"/>
  <c r="B185" i="7"/>
  <c r="G290" i="7" s="1"/>
  <c r="C184" i="7"/>
  <c r="Q289" i="7" s="1"/>
  <c r="B184" i="7"/>
  <c r="G289" i="7" s="1"/>
  <c r="AA288" i="7"/>
  <c r="C183" i="7"/>
  <c r="Q288" i="7" s="1"/>
  <c r="B183" i="7"/>
  <c r="G288" i="7" s="1"/>
  <c r="C182" i="7"/>
  <c r="Q287" i="7" s="1"/>
  <c r="B182" i="7"/>
  <c r="G287" i="7" s="1"/>
  <c r="AA286" i="7"/>
  <c r="C181" i="7"/>
  <c r="Q286" i="7" s="1"/>
  <c r="B181" i="7"/>
  <c r="G286" i="7" s="1"/>
  <c r="AA285" i="7"/>
  <c r="C180" i="7"/>
  <c r="Q285" i="7" s="1"/>
  <c r="B180" i="7"/>
  <c r="G285" i="7" s="1"/>
  <c r="Z314" i="7"/>
  <c r="C174" i="7"/>
  <c r="P314" i="7" s="1"/>
  <c r="B174" i="7"/>
  <c r="F314" i="7" s="1"/>
  <c r="C173" i="7"/>
  <c r="P313" i="7" s="1"/>
  <c r="B173" i="7"/>
  <c r="F313" i="7" s="1"/>
  <c r="Z312" i="7"/>
  <c r="C172" i="7"/>
  <c r="P312" i="7" s="1"/>
  <c r="B172" i="7"/>
  <c r="F312" i="7" s="1"/>
  <c r="C171" i="7"/>
  <c r="P311" i="7" s="1"/>
  <c r="B171" i="7"/>
  <c r="F311" i="7" s="1"/>
  <c r="Z310" i="7"/>
  <c r="C170" i="7"/>
  <c r="P310" i="7" s="1"/>
  <c r="B170" i="7"/>
  <c r="F310" i="7" s="1"/>
  <c r="C169" i="7"/>
  <c r="P309" i="7" s="1"/>
  <c r="B169" i="7"/>
  <c r="F309" i="7" s="1"/>
  <c r="Z308" i="7"/>
  <c r="C168" i="7"/>
  <c r="P308" i="7" s="1"/>
  <c r="B168" i="7"/>
  <c r="F308" i="7" s="1"/>
  <c r="C167" i="7"/>
  <c r="P307" i="7" s="1"/>
  <c r="B167" i="7"/>
  <c r="F307" i="7" s="1"/>
  <c r="Z306" i="7"/>
  <c r="C166" i="7"/>
  <c r="P306" i="7" s="1"/>
  <c r="B166" i="7"/>
  <c r="F306" i="7" s="1"/>
  <c r="C165" i="7"/>
  <c r="P305" i="7" s="1"/>
  <c r="B165" i="7"/>
  <c r="F305" i="7" s="1"/>
  <c r="Z304" i="7"/>
  <c r="C164" i="7"/>
  <c r="P304" i="7" s="1"/>
  <c r="B164" i="7"/>
  <c r="F304" i="7" s="1"/>
  <c r="C163" i="7"/>
  <c r="P303" i="7" s="1"/>
  <c r="B163" i="7"/>
  <c r="F303" i="7" s="1"/>
  <c r="Z302" i="7"/>
  <c r="C162" i="7"/>
  <c r="P302" i="7" s="1"/>
  <c r="B162" i="7"/>
  <c r="F302" i="7" s="1"/>
  <c r="C161" i="7"/>
  <c r="P301" i="7" s="1"/>
  <c r="B161" i="7"/>
  <c r="F301" i="7" s="1"/>
  <c r="Z300" i="7"/>
  <c r="C160" i="7"/>
  <c r="P300" i="7" s="1"/>
  <c r="B160" i="7"/>
  <c r="F300" i="7" s="1"/>
  <c r="C159" i="7"/>
  <c r="P299" i="7" s="1"/>
  <c r="B159" i="7"/>
  <c r="F299" i="7" s="1"/>
  <c r="Z298" i="7"/>
  <c r="C158" i="7"/>
  <c r="P298" i="7" s="1"/>
  <c r="B158" i="7"/>
  <c r="F298" i="7" s="1"/>
  <c r="C157" i="7"/>
  <c r="P297" i="7" s="1"/>
  <c r="B157" i="7"/>
  <c r="F297" i="7" s="1"/>
  <c r="Z296" i="7"/>
  <c r="C156" i="7"/>
  <c r="P296" i="7" s="1"/>
  <c r="B156" i="7"/>
  <c r="F296" i="7" s="1"/>
  <c r="C155" i="7"/>
  <c r="P295" i="7" s="1"/>
  <c r="B155" i="7"/>
  <c r="F295" i="7" s="1"/>
  <c r="Z294" i="7"/>
  <c r="C154" i="7"/>
  <c r="P294" i="7" s="1"/>
  <c r="B154" i="7"/>
  <c r="F294" i="7" s="1"/>
  <c r="C153" i="7"/>
  <c r="P293" i="7" s="1"/>
  <c r="B153" i="7"/>
  <c r="F293" i="7" s="1"/>
  <c r="Z292" i="7"/>
  <c r="C152" i="7"/>
  <c r="P292" i="7" s="1"/>
  <c r="B152" i="7"/>
  <c r="F292" i="7" s="1"/>
  <c r="C151" i="7"/>
  <c r="P291" i="7" s="1"/>
  <c r="B151" i="7"/>
  <c r="F291" i="7" s="1"/>
  <c r="Z290" i="7"/>
  <c r="C150" i="7"/>
  <c r="P290" i="7" s="1"/>
  <c r="B150" i="7"/>
  <c r="F290" i="7" s="1"/>
  <c r="C149" i="7"/>
  <c r="P289" i="7" s="1"/>
  <c r="B149" i="7"/>
  <c r="F289" i="7" s="1"/>
  <c r="Z288" i="7"/>
  <c r="C148" i="7"/>
  <c r="P288" i="7" s="1"/>
  <c r="B148" i="7"/>
  <c r="F288" i="7" s="1"/>
  <c r="C147" i="7"/>
  <c r="P287" i="7" s="1"/>
  <c r="B147" i="7"/>
  <c r="F287" i="7" s="1"/>
  <c r="Z286" i="7"/>
  <c r="C146" i="7"/>
  <c r="P286" i="7" s="1"/>
  <c r="B146" i="7"/>
  <c r="F286" i="7" s="1"/>
  <c r="Z285" i="7"/>
  <c r="C145" i="7"/>
  <c r="P285" i="7" s="1"/>
  <c r="B145" i="7"/>
  <c r="F285" i="7" s="1"/>
  <c r="C139" i="7"/>
  <c r="O314" i="7" s="1"/>
  <c r="B139" i="7"/>
  <c r="E314" i="7" s="1"/>
  <c r="C138" i="7"/>
  <c r="O313" i="7" s="1"/>
  <c r="B138" i="7"/>
  <c r="E313" i="7" s="1"/>
  <c r="C137" i="7"/>
  <c r="O312" i="7" s="1"/>
  <c r="B137" i="7"/>
  <c r="E312" i="7" s="1"/>
  <c r="C136" i="7"/>
  <c r="O311" i="7" s="1"/>
  <c r="B136" i="7"/>
  <c r="E311" i="7" s="1"/>
  <c r="C135" i="7"/>
  <c r="O310" i="7" s="1"/>
  <c r="B135" i="7"/>
  <c r="E310" i="7" s="1"/>
  <c r="C134" i="7"/>
  <c r="O309" i="7" s="1"/>
  <c r="B134" i="7"/>
  <c r="E309" i="7" s="1"/>
  <c r="C133" i="7"/>
  <c r="O308" i="7" s="1"/>
  <c r="B133" i="7"/>
  <c r="E308" i="7" s="1"/>
  <c r="C132" i="7"/>
  <c r="O307" i="7" s="1"/>
  <c r="B132" i="7"/>
  <c r="E307" i="7" s="1"/>
  <c r="C131" i="7"/>
  <c r="O306" i="7" s="1"/>
  <c r="B131" i="7"/>
  <c r="E306" i="7" s="1"/>
  <c r="C130" i="7"/>
  <c r="O305" i="7" s="1"/>
  <c r="B130" i="7"/>
  <c r="E305" i="7" s="1"/>
  <c r="C129" i="7"/>
  <c r="O304" i="7" s="1"/>
  <c r="B129" i="7"/>
  <c r="E304" i="7" s="1"/>
  <c r="C128" i="7"/>
  <c r="O303" i="7" s="1"/>
  <c r="B128" i="7"/>
  <c r="E303" i="7" s="1"/>
  <c r="C127" i="7"/>
  <c r="O302" i="7" s="1"/>
  <c r="B127" i="7"/>
  <c r="E302" i="7" s="1"/>
  <c r="C126" i="7"/>
  <c r="O301" i="7" s="1"/>
  <c r="B126" i="7"/>
  <c r="E301" i="7" s="1"/>
  <c r="C125" i="7"/>
  <c r="O300" i="7" s="1"/>
  <c r="B125" i="7"/>
  <c r="E300" i="7" s="1"/>
  <c r="C124" i="7"/>
  <c r="O299" i="7" s="1"/>
  <c r="B124" i="7"/>
  <c r="E299" i="7" s="1"/>
  <c r="C123" i="7"/>
  <c r="O298" i="7" s="1"/>
  <c r="B123" i="7"/>
  <c r="E298" i="7" s="1"/>
  <c r="C122" i="7"/>
  <c r="O297" i="7" s="1"/>
  <c r="B122" i="7"/>
  <c r="E297" i="7" s="1"/>
  <c r="C121" i="7"/>
  <c r="O296" i="7" s="1"/>
  <c r="B121" i="7"/>
  <c r="E296" i="7" s="1"/>
  <c r="C120" i="7"/>
  <c r="O295" i="7" s="1"/>
  <c r="B120" i="7"/>
  <c r="E295" i="7" s="1"/>
  <c r="C119" i="7"/>
  <c r="O294" i="7" s="1"/>
  <c r="B119" i="7"/>
  <c r="E294" i="7" s="1"/>
  <c r="C118" i="7"/>
  <c r="O293" i="7" s="1"/>
  <c r="B118" i="7"/>
  <c r="E293" i="7" s="1"/>
  <c r="C117" i="7"/>
  <c r="O292" i="7" s="1"/>
  <c r="B117" i="7"/>
  <c r="E292" i="7" s="1"/>
  <c r="C116" i="7"/>
  <c r="O291" i="7" s="1"/>
  <c r="B116" i="7"/>
  <c r="E291" i="7" s="1"/>
  <c r="C115" i="7"/>
  <c r="O290" i="7" s="1"/>
  <c r="B115" i="7"/>
  <c r="E290" i="7" s="1"/>
  <c r="C114" i="7"/>
  <c r="O289" i="7" s="1"/>
  <c r="B114" i="7"/>
  <c r="E289" i="7" s="1"/>
  <c r="C113" i="7"/>
  <c r="O288" i="7" s="1"/>
  <c r="B113" i="7"/>
  <c r="E288" i="7" s="1"/>
  <c r="C112" i="7"/>
  <c r="O287" i="7" s="1"/>
  <c r="B112" i="7"/>
  <c r="E287" i="7" s="1"/>
  <c r="C111" i="7"/>
  <c r="O286" i="7" s="1"/>
  <c r="B111" i="7"/>
  <c r="E286" i="7" s="1"/>
  <c r="C110" i="7"/>
  <c r="O285" i="7" s="1"/>
  <c r="B110" i="7"/>
  <c r="E285" i="7" s="1"/>
  <c r="C104" i="7"/>
  <c r="N314" i="7" s="1"/>
  <c r="B104" i="7"/>
  <c r="D314" i="7" s="1"/>
  <c r="C103" i="7"/>
  <c r="N313" i="7" s="1"/>
  <c r="B103" i="7"/>
  <c r="D313" i="7" s="1"/>
  <c r="C102" i="7"/>
  <c r="N312" i="7" s="1"/>
  <c r="B102" i="7"/>
  <c r="D312" i="7" s="1"/>
  <c r="C101" i="7"/>
  <c r="N311" i="7" s="1"/>
  <c r="B101" i="7"/>
  <c r="D311" i="7" s="1"/>
  <c r="C100" i="7"/>
  <c r="N310" i="7" s="1"/>
  <c r="B100" i="7"/>
  <c r="D310" i="7" s="1"/>
  <c r="C99" i="7"/>
  <c r="N309" i="7" s="1"/>
  <c r="B99" i="7"/>
  <c r="D309" i="7" s="1"/>
  <c r="C98" i="7"/>
  <c r="N308" i="7" s="1"/>
  <c r="B98" i="7"/>
  <c r="D308" i="7" s="1"/>
  <c r="C97" i="7"/>
  <c r="N307" i="7" s="1"/>
  <c r="B97" i="7"/>
  <c r="D307" i="7" s="1"/>
  <c r="C96" i="7"/>
  <c r="N306" i="7" s="1"/>
  <c r="B96" i="7"/>
  <c r="D306" i="7" s="1"/>
  <c r="C95" i="7"/>
  <c r="N305" i="7" s="1"/>
  <c r="B95" i="7"/>
  <c r="D305" i="7" s="1"/>
  <c r="C94" i="7"/>
  <c r="N304" i="7" s="1"/>
  <c r="B94" i="7"/>
  <c r="D304" i="7" s="1"/>
  <c r="C93" i="7"/>
  <c r="N303" i="7" s="1"/>
  <c r="B93" i="7"/>
  <c r="D303" i="7" s="1"/>
  <c r="C92" i="7"/>
  <c r="N302" i="7" s="1"/>
  <c r="B92" i="7"/>
  <c r="D302" i="7" s="1"/>
  <c r="C91" i="7"/>
  <c r="N301" i="7" s="1"/>
  <c r="B91" i="7"/>
  <c r="D301" i="7" s="1"/>
  <c r="C90" i="7"/>
  <c r="N300" i="7" s="1"/>
  <c r="B90" i="7"/>
  <c r="D300" i="7" s="1"/>
  <c r="C89" i="7"/>
  <c r="N299" i="7" s="1"/>
  <c r="B89" i="7"/>
  <c r="D299" i="7" s="1"/>
  <c r="C88" i="7"/>
  <c r="N298" i="7" s="1"/>
  <c r="B88" i="7"/>
  <c r="D298" i="7" s="1"/>
  <c r="C87" i="7"/>
  <c r="N297" i="7" s="1"/>
  <c r="B87" i="7"/>
  <c r="D297" i="7" s="1"/>
  <c r="C86" i="7"/>
  <c r="N296" i="7" s="1"/>
  <c r="B86" i="7"/>
  <c r="D296" i="7" s="1"/>
  <c r="C85" i="7"/>
  <c r="N295" i="7" s="1"/>
  <c r="B85" i="7"/>
  <c r="D295" i="7" s="1"/>
  <c r="C84" i="7"/>
  <c r="N294" i="7" s="1"/>
  <c r="B84" i="7"/>
  <c r="D294" i="7" s="1"/>
  <c r="C83" i="7"/>
  <c r="N293" i="7" s="1"/>
  <c r="B83" i="7"/>
  <c r="D293" i="7" s="1"/>
  <c r="C82" i="7"/>
  <c r="N292" i="7" s="1"/>
  <c r="B82" i="7"/>
  <c r="D292" i="7" s="1"/>
  <c r="C81" i="7"/>
  <c r="N291" i="7" s="1"/>
  <c r="B81" i="7"/>
  <c r="D291" i="7" s="1"/>
  <c r="C80" i="7"/>
  <c r="N290" i="7" s="1"/>
  <c r="B80" i="7"/>
  <c r="D290" i="7" s="1"/>
  <c r="C79" i="7"/>
  <c r="N289" i="7" s="1"/>
  <c r="B79" i="7"/>
  <c r="D289" i="7" s="1"/>
  <c r="C78" i="7"/>
  <c r="N288" i="7" s="1"/>
  <c r="B78" i="7"/>
  <c r="D288" i="7" s="1"/>
  <c r="C77" i="7"/>
  <c r="N287" i="7" s="1"/>
  <c r="B77" i="7"/>
  <c r="D287" i="7" s="1"/>
  <c r="C76" i="7"/>
  <c r="N286" i="7" s="1"/>
  <c r="B76" i="7"/>
  <c r="D286" i="7" s="1"/>
  <c r="C75" i="7"/>
  <c r="N285" i="7" s="1"/>
  <c r="B75" i="7"/>
  <c r="D285" i="7" s="1"/>
  <c r="C69" i="7"/>
  <c r="M314" i="7" s="1"/>
  <c r="B69" i="7"/>
  <c r="C314" i="7" s="1"/>
  <c r="C68" i="7"/>
  <c r="M313" i="7" s="1"/>
  <c r="B68" i="7"/>
  <c r="C313" i="7" s="1"/>
  <c r="C67" i="7"/>
  <c r="M312" i="7" s="1"/>
  <c r="B67" i="7"/>
  <c r="C312" i="7" s="1"/>
  <c r="C66" i="7"/>
  <c r="M311" i="7" s="1"/>
  <c r="B66" i="7"/>
  <c r="C311" i="7" s="1"/>
  <c r="C65" i="7"/>
  <c r="M310" i="7" s="1"/>
  <c r="B65" i="7"/>
  <c r="C310" i="7" s="1"/>
  <c r="C64" i="7"/>
  <c r="M309" i="7" s="1"/>
  <c r="B64" i="7"/>
  <c r="C309" i="7" s="1"/>
  <c r="C63" i="7"/>
  <c r="M308" i="7" s="1"/>
  <c r="B63" i="7"/>
  <c r="C308" i="7" s="1"/>
  <c r="C62" i="7"/>
  <c r="M307" i="7" s="1"/>
  <c r="B62" i="7"/>
  <c r="C307" i="7" s="1"/>
  <c r="C61" i="7"/>
  <c r="M306" i="7" s="1"/>
  <c r="B61" i="7"/>
  <c r="C306" i="7" s="1"/>
  <c r="C60" i="7"/>
  <c r="M305" i="7" s="1"/>
  <c r="B60" i="7"/>
  <c r="C305" i="7" s="1"/>
  <c r="C59" i="7"/>
  <c r="M304" i="7" s="1"/>
  <c r="B59" i="7"/>
  <c r="C304" i="7" s="1"/>
  <c r="C58" i="7"/>
  <c r="M303" i="7" s="1"/>
  <c r="B58" i="7"/>
  <c r="C303" i="7" s="1"/>
  <c r="C57" i="7"/>
  <c r="M302" i="7" s="1"/>
  <c r="B57" i="7"/>
  <c r="C302" i="7" s="1"/>
  <c r="C56" i="7"/>
  <c r="M301" i="7" s="1"/>
  <c r="B56" i="7"/>
  <c r="C301" i="7" s="1"/>
  <c r="C55" i="7"/>
  <c r="M300" i="7" s="1"/>
  <c r="B55" i="7"/>
  <c r="C300" i="7" s="1"/>
  <c r="C54" i="7"/>
  <c r="M299" i="7" s="1"/>
  <c r="B54" i="7"/>
  <c r="C299" i="7" s="1"/>
  <c r="C53" i="7"/>
  <c r="M298" i="7" s="1"/>
  <c r="B53" i="7"/>
  <c r="C298" i="7" s="1"/>
  <c r="C52" i="7"/>
  <c r="M297" i="7" s="1"/>
  <c r="B52" i="7"/>
  <c r="C297" i="7" s="1"/>
  <c r="C51" i="7"/>
  <c r="M296" i="7" s="1"/>
  <c r="B51" i="7"/>
  <c r="C296" i="7" s="1"/>
  <c r="C50" i="7"/>
  <c r="M295" i="7" s="1"/>
  <c r="B50" i="7"/>
  <c r="C295" i="7" s="1"/>
  <c r="C49" i="7"/>
  <c r="M294" i="7" s="1"/>
  <c r="B49" i="7"/>
  <c r="C294" i="7" s="1"/>
  <c r="C48" i="7"/>
  <c r="M293" i="7" s="1"/>
  <c r="B48" i="7"/>
  <c r="C293" i="7" s="1"/>
  <c r="C47" i="7"/>
  <c r="M292" i="7" s="1"/>
  <c r="B47" i="7"/>
  <c r="C292" i="7" s="1"/>
  <c r="C46" i="7"/>
  <c r="M291" i="7" s="1"/>
  <c r="B46" i="7"/>
  <c r="C291" i="7" s="1"/>
  <c r="C45" i="7"/>
  <c r="M290" i="7" s="1"/>
  <c r="B45" i="7"/>
  <c r="C290" i="7" s="1"/>
  <c r="C44" i="7"/>
  <c r="M289" i="7" s="1"/>
  <c r="B44" i="7"/>
  <c r="C289" i="7" s="1"/>
  <c r="C43" i="7"/>
  <c r="M288" i="7" s="1"/>
  <c r="B43" i="7"/>
  <c r="C288" i="7" s="1"/>
  <c r="C42" i="7"/>
  <c r="M287" i="7" s="1"/>
  <c r="B42" i="7"/>
  <c r="C287" i="7" s="1"/>
  <c r="C41" i="7"/>
  <c r="M286" i="7" s="1"/>
  <c r="B41" i="7"/>
  <c r="C286" i="7" s="1"/>
  <c r="C40" i="7"/>
  <c r="M285" i="7" s="1"/>
  <c r="B40" i="7"/>
  <c r="C285" i="7" s="1"/>
  <c r="V313" i="7"/>
  <c r="V311" i="7"/>
  <c r="V309" i="7"/>
  <c r="V307" i="7"/>
  <c r="V305" i="7"/>
  <c r="V303" i="7"/>
  <c r="V301" i="7"/>
  <c r="V299" i="7"/>
  <c r="V297" i="7"/>
  <c r="V295" i="7"/>
  <c r="V293" i="7"/>
  <c r="V291" i="7"/>
  <c r="V289" i="7"/>
  <c r="V287" i="7"/>
  <c r="C34" i="7"/>
  <c r="L314" i="7" s="1"/>
  <c r="C33" i="7"/>
  <c r="L313" i="7" s="1"/>
  <c r="C32" i="7"/>
  <c r="L312" i="7" s="1"/>
  <c r="C31" i="7"/>
  <c r="L311" i="7" s="1"/>
  <c r="C30" i="7"/>
  <c r="L310" i="7" s="1"/>
  <c r="C29" i="7"/>
  <c r="L309" i="7" s="1"/>
  <c r="C28" i="7"/>
  <c r="L308" i="7" s="1"/>
  <c r="C27" i="7"/>
  <c r="L307" i="7" s="1"/>
  <c r="C26" i="7"/>
  <c r="L306" i="7" s="1"/>
  <c r="C25" i="7"/>
  <c r="L305" i="7" s="1"/>
  <c r="C24" i="7"/>
  <c r="L304" i="7" s="1"/>
  <c r="C23" i="7"/>
  <c r="L303" i="7" s="1"/>
  <c r="C22" i="7"/>
  <c r="L302" i="7" s="1"/>
  <c r="C21" i="7"/>
  <c r="L301" i="7" s="1"/>
  <c r="C20" i="7"/>
  <c r="L300" i="7" s="1"/>
  <c r="C19" i="7"/>
  <c r="L299" i="7" s="1"/>
  <c r="C18" i="7"/>
  <c r="L298" i="7" s="1"/>
  <c r="C17" i="7"/>
  <c r="L297" i="7" s="1"/>
  <c r="C16" i="7"/>
  <c r="L296" i="7" s="1"/>
  <c r="C15" i="7"/>
  <c r="L295" i="7" s="1"/>
  <c r="C14" i="7"/>
  <c r="L294" i="7" s="1"/>
  <c r="C13" i="7"/>
  <c r="L293" i="7" s="1"/>
  <c r="C12" i="7"/>
  <c r="L292" i="7" s="1"/>
  <c r="C11" i="7"/>
  <c r="L291" i="7" s="1"/>
  <c r="C10" i="7"/>
  <c r="L290" i="7" s="1"/>
  <c r="C9" i="7"/>
  <c r="L289" i="7" s="1"/>
  <c r="C8" i="7"/>
  <c r="L288" i="7" s="1"/>
  <c r="C7" i="7"/>
  <c r="L287" i="7" s="1"/>
  <c r="C6" i="7"/>
  <c r="L286" i="7" s="1"/>
  <c r="V285" i="7"/>
  <c r="C5" i="7"/>
  <c r="L285" i="7" s="1"/>
  <c r="B34" i="7"/>
  <c r="B314" i="7" s="1"/>
  <c r="B33" i="7"/>
  <c r="B313" i="7" s="1"/>
  <c r="B32" i="7"/>
  <c r="B312" i="7" s="1"/>
  <c r="B31" i="7"/>
  <c r="B311" i="7" s="1"/>
  <c r="B30" i="7"/>
  <c r="B310" i="7" s="1"/>
  <c r="B29" i="7"/>
  <c r="B309" i="7" s="1"/>
  <c r="B28" i="7"/>
  <c r="B308" i="7" s="1"/>
  <c r="B27" i="7"/>
  <c r="B307" i="7" s="1"/>
  <c r="B26" i="7"/>
  <c r="B306" i="7" s="1"/>
  <c r="B25" i="7"/>
  <c r="B305" i="7" s="1"/>
  <c r="B24" i="7"/>
  <c r="B304" i="7" s="1"/>
  <c r="B23" i="7"/>
  <c r="B303" i="7" s="1"/>
  <c r="B22" i="7"/>
  <c r="B302" i="7" s="1"/>
  <c r="B21" i="7"/>
  <c r="B301" i="7" s="1"/>
  <c r="B20" i="7"/>
  <c r="B300" i="7" s="1"/>
  <c r="B19" i="7"/>
  <c r="B299" i="7" s="1"/>
  <c r="B18" i="7"/>
  <c r="B298" i="7" s="1"/>
  <c r="B17" i="7"/>
  <c r="B297" i="7" s="1"/>
  <c r="B16" i="7"/>
  <c r="B296" i="7" s="1"/>
  <c r="B15" i="7"/>
  <c r="B295" i="7" s="1"/>
  <c r="B14" i="7"/>
  <c r="B294" i="7" s="1"/>
  <c r="B13" i="7"/>
  <c r="B293" i="7" s="1"/>
  <c r="B12" i="7"/>
  <c r="B292" i="7" s="1"/>
  <c r="B11" i="7"/>
  <c r="B291" i="7" s="1"/>
  <c r="B10" i="7"/>
  <c r="B290" i="7" s="1"/>
  <c r="B9" i="7"/>
  <c r="B289" i="7" s="1"/>
  <c r="B8" i="7"/>
  <c r="B288" i="7" s="1"/>
  <c r="B7" i="7"/>
  <c r="B287" i="7" s="1"/>
  <c r="B6" i="7"/>
  <c r="B286" i="7" s="1"/>
  <c r="B5" i="7"/>
  <c r="B285" i="7" s="1"/>
  <c r="A253" i="8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52" i="8"/>
  <c r="A217" i="8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183" i="8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182" i="8"/>
  <c r="A149" i="8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47" i="8"/>
  <c r="A148" i="8" s="1"/>
  <c r="A112" i="8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77" i="8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42" i="8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251" i="7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16" i="7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181" i="7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146" i="7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11" i="7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76" i="7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41" i="7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M314" i="7"/>
  <c r="AM313" i="7"/>
  <c r="AM312" i="7"/>
  <c r="AM311" i="7"/>
  <c r="AM310" i="7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M286" i="7"/>
  <c r="AC313" i="7"/>
  <c r="AC311" i="7"/>
  <c r="AC309" i="7"/>
  <c r="AC307" i="7"/>
  <c r="AC305" i="7"/>
  <c r="AC303" i="7"/>
  <c r="AC301" i="7"/>
  <c r="AC299" i="7"/>
  <c r="AC297" i="7"/>
  <c r="AC295" i="7"/>
  <c r="AC293" i="7"/>
  <c r="AC291" i="7"/>
  <c r="AC289" i="7"/>
  <c r="AC287" i="7"/>
  <c r="AM285" i="7"/>
  <c r="AL314" i="7"/>
  <c r="AL313" i="7"/>
  <c r="AL312" i="7"/>
  <c r="AL311" i="7"/>
  <c r="AL310" i="7"/>
  <c r="AL309" i="7"/>
  <c r="AL308" i="7"/>
  <c r="AL307" i="7"/>
  <c r="AL306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7" i="7"/>
  <c r="AL286" i="7"/>
  <c r="AB313" i="7"/>
  <c r="AB311" i="7"/>
  <c r="AB309" i="7"/>
  <c r="AB307" i="7"/>
  <c r="AB305" i="7"/>
  <c r="AB303" i="7"/>
  <c r="AB301" i="7"/>
  <c r="AB299" i="7"/>
  <c r="AB297" i="7"/>
  <c r="AB295" i="7"/>
  <c r="AB293" i="7"/>
  <c r="AB291" i="7"/>
  <c r="AB289" i="7"/>
  <c r="AB287" i="7"/>
  <c r="AL285" i="7"/>
  <c r="AK314" i="7"/>
  <c r="AK313" i="7"/>
  <c r="AK312" i="7"/>
  <c r="AK311" i="7"/>
  <c r="AK310" i="7"/>
  <c r="AK309" i="7"/>
  <c r="AK308" i="7"/>
  <c r="AK307" i="7"/>
  <c r="AK306" i="7"/>
  <c r="AK305" i="7"/>
  <c r="AK304" i="7"/>
  <c r="AK303" i="7"/>
  <c r="AK302" i="7"/>
  <c r="AK301" i="7"/>
  <c r="AK300" i="7"/>
  <c r="AK299" i="7"/>
  <c r="AK298" i="7"/>
  <c r="AK297" i="7"/>
  <c r="AK296" i="7"/>
  <c r="AK295" i="7"/>
  <c r="AK294" i="7"/>
  <c r="AK293" i="7"/>
  <c r="AK292" i="7"/>
  <c r="AK291" i="7"/>
  <c r="AK290" i="7"/>
  <c r="AK289" i="7"/>
  <c r="AK288" i="7"/>
  <c r="AK287" i="7"/>
  <c r="AK286" i="7"/>
  <c r="AA313" i="7"/>
  <c r="AA311" i="7"/>
  <c r="AA309" i="7"/>
  <c r="AA307" i="7"/>
  <c r="AA305" i="7"/>
  <c r="AA303" i="7"/>
  <c r="AA301" i="7"/>
  <c r="AA299" i="7"/>
  <c r="AA297" i="7"/>
  <c r="AA295" i="7"/>
  <c r="AA293" i="7"/>
  <c r="AA291" i="7"/>
  <c r="AA289" i="7"/>
  <c r="AA287" i="7"/>
  <c r="AK285" i="7"/>
  <c r="AJ314" i="7"/>
  <c r="AJ313" i="7"/>
  <c r="AJ312" i="7"/>
  <c r="AJ311" i="7"/>
  <c r="AJ310" i="7"/>
  <c r="AJ309" i="7"/>
  <c r="AJ308" i="7"/>
  <c r="AJ307" i="7"/>
  <c r="AJ306" i="7"/>
  <c r="AJ305" i="7"/>
  <c r="AJ304" i="7"/>
  <c r="AJ303" i="7"/>
  <c r="AJ302" i="7"/>
  <c r="AJ301" i="7"/>
  <c r="AJ300" i="7"/>
  <c r="AJ299" i="7"/>
  <c r="AJ298" i="7"/>
  <c r="AJ297" i="7"/>
  <c r="AJ296" i="7"/>
  <c r="AJ295" i="7"/>
  <c r="AJ294" i="7"/>
  <c r="AJ293" i="7"/>
  <c r="AJ292" i="7"/>
  <c r="AJ291" i="7"/>
  <c r="AJ290" i="7"/>
  <c r="AJ289" i="7"/>
  <c r="AJ288" i="7"/>
  <c r="AJ287" i="7"/>
  <c r="AJ286" i="7"/>
  <c r="Z313" i="7"/>
  <c r="Z311" i="7"/>
  <c r="Z309" i="7"/>
  <c r="Z307" i="7"/>
  <c r="Z305" i="7"/>
  <c r="Z303" i="7"/>
  <c r="Z301" i="7"/>
  <c r="Z299" i="7"/>
  <c r="Z297" i="7"/>
  <c r="Z295" i="7"/>
  <c r="Z293" i="7"/>
  <c r="Z291" i="7"/>
  <c r="Z289" i="7"/>
  <c r="Z287" i="7"/>
  <c r="AJ285" i="7"/>
  <c r="AI314" i="7"/>
  <c r="AI313" i="7"/>
  <c r="AI312" i="7"/>
  <c r="AI311" i="7"/>
  <c r="AI310" i="7"/>
  <c r="AI309" i="7"/>
  <c r="AI308" i="7"/>
  <c r="AI307" i="7"/>
  <c r="AI306" i="7"/>
  <c r="AI305" i="7"/>
  <c r="AI304" i="7"/>
  <c r="AI303" i="7"/>
  <c r="AI302" i="7"/>
  <c r="AI301" i="7"/>
  <c r="AI300" i="7"/>
  <c r="AI299" i="7"/>
  <c r="AI298" i="7"/>
  <c r="AI297" i="7"/>
  <c r="AI296" i="7"/>
  <c r="AI295" i="7"/>
  <c r="AI294" i="7"/>
  <c r="AI293" i="7"/>
  <c r="AI292" i="7"/>
  <c r="AI291" i="7"/>
  <c r="AI290" i="7"/>
  <c r="AI289" i="7"/>
  <c r="AI288" i="7"/>
  <c r="AI287" i="7"/>
  <c r="AI286" i="7"/>
  <c r="Y314" i="7"/>
  <c r="Y313" i="7"/>
  <c r="Y312" i="7"/>
  <c r="Y311" i="7"/>
  <c r="Y310" i="7"/>
  <c r="Y309" i="7"/>
  <c r="Y308" i="7"/>
  <c r="Y307" i="7"/>
  <c r="Y306" i="7"/>
  <c r="Y305" i="7"/>
  <c r="Y304" i="7"/>
  <c r="Y303" i="7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AI285" i="7"/>
  <c r="Y285" i="7"/>
  <c r="AH314" i="7"/>
  <c r="AH313" i="7"/>
  <c r="AH312" i="7"/>
  <c r="AH311" i="7"/>
  <c r="AH310" i="7"/>
  <c r="AH309" i="7"/>
  <c r="AH308" i="7"/>
  <c r="AH307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0" i="7"/>
  <c r="AH289" i="7"/>
  <c r="AH288" i="7"/>
  <c r="AH287" i="7"/>
  <c r="AH286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AH285" i="7"/>
  <c r="X285" i="7"/>
  <c r="AG314" i="7"/>
  <c r="W314" i="7"/>
  <c r="AG313" i="7"/>
  <c r="W313" i="7"/>
  <c r="AG312" i="7"/>
  <c r="W312" i="7"/>
  <c r="AG311" i="7"/>
  <c r="W311" i="7"/>
  <c r="AG310" i="7"/>
  <c r="W310" i="7"/>
  <c r="AG309" i="7"/>
  <c r="W309" i="7"/>
  <c r="AG308" i="7"/>
  <c r="W308" i="7"/>
  <c r="AG307" i="7"/>
  <c r="W307" i="7"/>
  <c r="AG306" i="7"/>
  <c r="W306" i="7"/>
  <c r="AG305" i="7"/>
  <c r="W305" i="7"/>
  <c r="AG304" i="7"/>
  <c r="W304" i="7"/>
  <c r="AG303" i="7"/>
  <c r="W303" i="7"/>
  <c r="AG302" i="7"/>
  <c r="W302" i="7"/>
  <c r="AG301" i="7"/>
  <c r="W301" i="7"/>
  <c r="AG300" i="7"/>
  <c r="W300" i="7"/>
  <c r="AG299" i="7"/>
  <c r="W299" i="7"/>
  <c r="AG298" i="7"/>
  <c r="W298" i="7"/>
  <c r="AG297" i="7"/>
  <c r="W297" i="7"/>
  <c r="AG296" i="7"/>
  <c r="W296" i="7"/>
  <c r="AG295" i="7"/>
  <c r="W295" i="7"/>
  <c r="AG294" i="7"/>
  <c r="W294" i="7"/>
  <c r="AG293" i="7"/>
  <c r="W293" i="7"/>
  <c r="AG292" i="7"/>
  <c r="W292" i="7"/>
  <c r="AG291" i="7"/>
  <c r="W291" i="7"/>
  <c r="AG290" i="7"/>
  <c r="W290" i="7"/>
  <c r="AG289" i="7"/>
  <c r="W289" i="7"/>
  <c r="AG288" i="7"/>
  <c r="W288" i="7"/>
  <c r="AG287" i="7"/>
  <c r="W287" i="7"/>
  <c r="AG286" i="7"/>
  <c r="W286" i="7"/>
  <c r="AG285" i="7"/>
  <c r="W285" i="7"/>
  <c r="AF314" i="7"/>
  <c r="AF313" i="7"/>
  <c r="AF312" i="7"/>
  <c r="AF311" i="7"/>
  <c r="AF310" i="7"/>
  <c r="AF309" i="7"/>
  <c r="AF308" i="7"/>
  <c r="AF307" i="7"/>
  <c r="AF306" i="7"/>
  <c r="AF305" i="7"/>
  <c r="AF304" i="7"/>
  <c r="AF303" i="7"/>
  <c r="AF302" i="7"/>
  <c r="AF301" i="7"/>
  <c r="AF300" i="7"/>
  <c r="AF299" i="7"/>
  <c r="AF298" i="7"/>
  <c r="AF297" i="7"/>
  <c r="AF296" i="7"/>
  <c r="AF295" i="7"/>
  <c r="AF294" i="7"/>
  <c r="AF293" i="7"/>
  <c r="AF292" i="7"/>
  <c r="AF291" i="7"/>
  <c r="AF290" i="7"/>
  <c r="AF289" i="7"/>
  <c r="AF288" i="7"/>
  <c r="AF287" i="7"/>
  <c r="AF286" i="7"/>
  <c r="AF285" i="7"/>
  <c r="V314" i="7"/>
  <c r="V312" i="7"/>
  <c r="V310" i="7"/>
  <c r="V308" i="7"/>
  <c r="V306" i="7"/>
  <c r="V304" i="7"/>
  <c r="V302" i="7"/>
  <c r="V300" i="7"/>
  <c r="V298" i="7"/>
  <c r="V296" i="7"/>
  <c r="V294" i="7"/>
  <c r="V292" i="7"/>
  <c r="V290" i="7"/>
  <c r="V288" i="7"/>
  <c r="V286" i="7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CK315" i="8" l="1"/>
  <c r="CG315" i="8"/>
  <c r="CJ315" i="8"/>
  <c r="CF315" i="8"/>
  <c r="CI315" i="8"/>
  <c r="CH315" i="8"/>
  <c r="CE315" i="8"/>
  <c r="CD315" i="8"/>
  <c r="CA315" i="8"/>
  <c r="BW315" i="8"/>
  <c r="BZ315" i="8"/>
  <c r="BV315" i="8"/>
  <c r="BY315" i="8"/>
  <c r="BU315" i="8"/>
  <c r="BX315" i="8"/>
  <c r="BT315" i="8"/>
  <c r="BJ315" i="8"/>
  <c r="BK315" i="8"/>
  <c r="BL315" i="8"/>
  <c r="BM315" i="8"/>
  <c r="BN315" i="8"/>
  <c r="BO315" i="8"/>
  <c r="BP315" i="8"/>
  <c r="BQ315" i="8"/>
  <c r="CJ314" i="7"/>
  <c r="CF314" i="7"/>
  <c r="CH314" i="7"/>
  <c r="CG314" i="7"/>
  <c r="CD314" i="7"/>
  <c r="CK314" i="7"/>
  <c r="CE314" i="7"/>
  <c r="CI314" i="7"/>
  <c r="BX314" i="7"/>
  <c r="BV314" i="7"/>
  <c r="BY314" i="7"/>
  <c r="BW314" i="7"/>
  <c r="BZ314" i="7"/>
  <c r="BT314" i="7"/>
  <c r="BU314" i="7"/>
  <c r="CA314" i="7"/>
  <c r="BO314" i="7"/>
  <c r="BP314" i="7"/>
  <c r="BN314" i="7"/>
  <c r="BL314" i="7"/>
  <c r="BQ314" i="7"/>
  <c r="BM314" i="7"/>
  <c r="BK314" i="7"/>
  <c r="BJ314" i="7"/>
  <c r="BE314" i="7"/>
  <c r="BA314" i="7"/>
  <c r="BD314" i="7"/>
  <c r="BC314" i="7"/>
  <c r="BG314" i="7"/>
  <c r="BF314" i="7"/>
  <c r="AZ314" i="7"/>
  <c r="BB314" i="7"/>
  <c r="BF315" i="8"/>
  <c r="BD315" i="8"/>
  <c r="BB315" i="8"/>
  <c r="AZ315" i="8"/>
  <c r="BG315" i="8"/>
  <c r="BC315" i="8"/>
  <c r="BE315" i="8"/>
  <c r="BA315" i="8"/>
  <c r="D66" i="5"/>
  <c r="D65" i="5"/>
  <c r="D64" i="5"/>
  <c r="D63" i="5"/>
  <c r="AH4" i="5" s="1"/>
  <c r="D62" i="5"/>
  <c r="D61" i="5"/>
  <c r="D60" i="5"/>
  <c r="D59" i="5"/>
  <c r="AD4" i="5" s="1"/>
  <c r="D58" i="5"/>
  <c r="D57" i="5"/>
  <c r="D56" i="5"/>
  <c r="D55" i="5"/>
  <c r="Z4" i="5" s="1"/>
  <c r="D54" i="5"/>
  <c r="D53" i="5"/>
  <c r="D52" i="5"/>
  <c r="D51" i="5"/>
  <c r="V4" i="5" s="1"/>
  <c r="D50" i="5"/>
  <c r="D49" i="5"/>
  <c r="D48" i="5"/>
  <c r="D47" i="5"/>
  <c r="R4" i="5" s="1"/>
  <c r="D46" i="5"/>
  <c r="D45" i="5"/>
  <c r="D44" i="5"/>
  <c r="D43" i="5"/>
  <c r="N4" i="5" s="1"/>
  <c r="D42" i="5"/>
  <c r="D41" i="5"/>
  <c r="D40" i="5"/>
  <c r="D39" i="5"/>
  <c r="J4" i="5" s="1"/>
  <c r="D38" i="5"/>
  <c r="D37" i="5"/>
  <c r="D36" i="5"/>
  <c r="D35" i="5"/>
  <c r="F4" i="5" s="1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AK4" i="5"/>
  <c r="AJ4" i="5"/>
  <c r="AI4" i="5"/>
  <c r="AG4" i="5"/>
  <c r="AF4" i="5"/>
  <c r="AE4" i="5"/>
  <c r="AC4" i="5"/>
  <c r="AB4" i="5"/>
  <c r="AA4" i="5"/>
  <c r="Y4" i="5"/>
  <c r="X4" i="5"/>
  <c r="W4" i="5"/>
  <c r="U4" i="5"/>
  <c r="T4" i="5"/>
  <c r="S4" i="5"/>
  <c r="Q4" i="5"/>
  <c r="P4" i="5"/>
  <c r="O4" i="5"/>
  <c r="M4" i="5"/>
  <c r="L4" i="5"/>
  <c r="K4" i="5"/>
  <c r="I4" i="5"/>
  <c r="H4" i="5"/>
  <c r="G4" i="5"/>
  <c r="E4" i="5"/>
  <c r="D4" i="5"/>
  <c r="G3" i="5" s="1"/>
  <c r="AK3" i="5"/>
  <c r="AJ3" i="5"/>
  <c r="AI3" i="5"/>
  <c r="AI5" i="5" s="1"/>
  <c r="AH3" i="5"/>
  <c r="AG3" i="5"/>
  <c r="AG5" i="5" s="1"/>
  <c r="AF3" i="5"/>
  <c r="AE3" i="5"/>
  <c r="AE5" i="5" s="1"/>
  <c r="AD3" i="5"/>
  <c r="AC3" i="5"/>
  <c r="AC5" i="5" s="1"/>
  <c r="AB3" i="5"/>
  <c r="AA3" i="5"/>
  <c r="AA5" i="5" s="1"/>
  <c r="Z3" i="5"/>
  <c r="Y3" i="5"/>
  <c r="Y5" i="5" s="1"/>
  <c r="X3" i="5"/>
  <c r="W3" i="5"/>
  <c r="W5" i="5" s="1"/>
  <c r="V3" i="5"/>
  <c r="U3" i="5"/>
  <c r="U5" i="5" s="1"/>
  <c r="T3" i="5"/>
  <c r="S3" i="5"/>
  <c r="S5" i="5" s="1"/>
  <c r="R3" i="5"/>
  <c r="Q3" i="5"/>
  <c r="Q5" i="5" s="1"/>
  <c r="P3" i="5"/>
  <c r="O3" i="5"/>
  <c r="O5" i="5" s="1"/>
  <c r="N3" i="5"/>
  <c r="M3" i="5"/>
  <c r="M5" i="5" s="1"/>
  <c r="L3" i="5"/>
  <c r="K3" i="5"/>
  <c r="K5" i="5" s="1"/>
  <c r="J3" i="5"/>
  <c r="I3" i="5"/>
  <c r="I5" i="5" s="1"/>
  <c r="H3" i="5"/>
  <c r="E3" i="5"/>
  <c r="D3" i="5"/>
  <c r="F3" i="5" s="1"/>
  <c r="G5" i="5" l="1"/>
  <c r="H5" i="5"/>
  <c r="J5" i="5"/>
  <c r="L5" i="5"/>
  <c r="N5" i="5"/>
  <c r="P5" i="5"/>
  <c r="R5" i="5"/>
  <c r="T5" i="5"/>
  <c r="V5" i="5"/>
  <c r="X5" i="5"/>
  <c r="Z5" i="5"/>
  <c r="AB5" i="5"/>
  <c r="AD5" i="5"/>
  <c r="AF5" i="5"/>
  <c r="AH5" i="5"/>
  <c r="AJ5" i="5"/>
  <c r="AK5" i="5"/>
  <c r="F5" i="5"/>
</calcChain>
</file>

<file path=xl/sharedStrings.xml><?xml version="1.0" encoding="utf-8"?>
<sst xmlns="http://schemas.openxmlformats.org/spreadsheetml/2006/main" count="634" uniqueCount="142">
  <si>
    <t>WAL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</si>
  <si>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</si>
  <si>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</si>
  <si>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</si>
  <si>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</si>
  <si>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</si>
  <si>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</si>
  <si>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</si>
  <si>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</si>
  <si>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</si>
  <si>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</si>
  <si>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</si>
  <si>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</si>
  <si>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</si>
  <si>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</si>
  <si>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</si>
  <si>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</si>
  <si>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</si>
  <si>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</si>
  <si>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</si>
  <si>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</si>
  <si>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Swap Spread</t>
  </si>
  <si>
    <t>(Weighted</t>
  </si>
  <si>
    <t>Average</t>
  </si>
  <si>
    <t>3M</t>
  </si>
  <si>
    <t>6M</t>
  </si>
  <si>
    <t>Ave Life)</t>
  </si>
  <si>
    <t xml:space="preserve">Investment Grade PBR Credit Rating </t>
  </si>
  <si>
    <t xml:space="preserve">Below Investment Grade PBR Credit Rating </t>
  </si>
  <si>
    <t>Average Life)</t>
  </si>
  <si>
    <t xml:space="preserve">(Weighted </t>
  </si>
  <si>
    <t xml:space="preserve">                                                                             Investment Grade PBR Credit Rating</t>
  </si>
  <si>
    <t>Difference</t>
  </si>
  <si>
    <t>Below Investment Grade PBR Credit Rating</t>
  </si>
  <si>
    <t xml:space="preserve">Average </t>
  </si>
  <si>
    <t>cdate</t>
  </si>
  <si>
    <t>yld</t>
  </si>
  <si>
    <t>maturity</t>
  </si>
  <si>
    <t>Yield %</t>
  </si>
  <si>
    <t xml:space="preserve">Maturity </t>
  </si>
  <si>
    <t>Date</t>
  </si>
  <si>
    <t>3 Mon</t>
  </si>
  <si>
    <t>6 Mon</t>
  </si>
  <si>
    <t>Diff Bps</t>
  </si>
  <si>
    <t xml:space="preserve">                                                                    Below Investment Grade PBR Credit Rating</t>
  </si>
  <si>
    <t xml:space="preserve"> Average</t>
  </si>
  <si>
    <t>Weighted</t>
  </si>
  <si>
    <t>Current</t>
  </si>
  <si>
    <t>Long Term</t>
  </si>
  <si>
    <t>Average Life</t>
  </si>
  <si>
    <t>Current Bond Yields by Quarter</t>
  </si>
  <si>
    <t>Maturity</t>
  </si>
  <si>
    <t xml:space="preserve"> </t>
  </si>
  <si>
    <t>PBR Credit Rating: 1 - AAA</t>
  </si>
  <si>
    <t>Treasury Yields by Quarter</t>
  </si>
  <si>
    <t>Current Bond Spreads by Quarter</t>
  </si>
  <si>
    <t>PBR Credit Rating: 3 - AA</t>
  </si>
  <si>
    <t>PBR Credit Rating: 6 - A</t>
  </si>
  <si>
    <t>PBR Credit Rating: 9 - BBB</t>
  </si>
  <si>
    <t>PBR Credit Rating: 12 - BB</t>
  </si>
  <si>
    <t>PBR Credit Rating: 15 - B</t>
  </si>
  <si>
    <t>PBR Credit Rating: 18 - CCC</t>
  </si>
  <si>
    <t>PBR Credit Rating: 20 - CC</t>
  </si>
  <si>
    <t>Long Term Bond Spreads by Quarter</t>
  </si>
  <si>
    <t>Long Term Bond Yields by Quarter</t>
  </si>
  <si>
    <t>Current Bond Yields as of 6/30/2015</t>
  </si>
  <si>
    <t>AAA</t>
  </si>
  <si>
    <t>AA</t>
  </si>
  <si>
    <t>A</t>
  </si>
  <si>
    <t>BBB</t>
  </si>
  <si>
    <t>BB</t>
  </si>
  <si>
    <t>B</t>
  </si>
  <si>
    <t>CCC</t>
  </si>
  <si>
    <t>CC</t>
  </si>
  <si>
    <t>Long Term Bond Yields as of 6/30/2015</t>
  </si>
  <si>
    <t>Long Term Bond Yields as of 9/30/2014</t>
  </si>
  <si>
    <t>Long Term Bond Yields as of 12/31/2014</t>
  </si>
  <si>
    <t>Long Term Bond Yields as of 3/31/2015</t>
  </si>
  <si>
    <t>Current Bond Yields as of 9/30/2014</t>
  </si>
  <si>
    <t>Current Bond Yields as of 12/31/2014</t>
  </si>
  <si>
    <t>Current Bond Yields as of 3/31/2015</t>
  </si>
  <si>
    <t>Current Bond Yields as of 9/30/2015</t>
  </si>
  <si>
    <t>Long Term Bond Yields as of 9/30/2015</t>
  </si>
  <si>
    <t>Tabs</t>
  </si>
  <si>
    <t>Current Spreads</t>
  </si>
  <si>
    <t>Current Spreads'!A1</t>
  </si>
  <si>
    <t>Long-Term Spreads</t>
  </si>
  <si>
    <t>Long-Term Spreads'!A1</t>
  </si>
  <si>
    <t>Swap Spreads</t>
  </si>
  <si>
    <t>Swap Spreads'!A1</t>
  </si>
  <si>
    <t>Treasury Yields</t>
  </si>
  <si>
    <t>Treasury Yields'!A1</t>
  </si>
  <si>
    <t>Treasury Yields by Qtr</t>
  </si>
  <si>
    <t>Treasury Yields by Qtr'!A1</t>
  </si>
  <si>
    <t>Current Spreads by Qtr</t>
  </si>
  <si>
    <t>Current Spreads by Qtr'!A1</t>
  </si>
  <si>
    <t>Hyperlink</t>
  </si>
  <si>
    <t>Long Term Spreads by Qtr</t>
  </si>
  <si>
    <t>Long Term Spreads by Qtr'!A1</t>
  </si>
  <si>
    <t>Current Yields by Qtr</t>
  </si>
  <si>
    <t>Current Yields by Qtr'!A1</t>
  </si>
  <si>
    <t>Long Term Yields by Qtr</t>
  </si>
  <si>
    <t>Long Term Yields by Qtr'!A1</t>
  </si>
  <si>
    <t>Graphs Treasury Yields</t>
  </si>
  <si>
    <t>Graphs Treasury Yields'!A1</t>
  </si>
  <si>
    <t>Graphs Current Yields</t>
  </si>
  <si>
    <t>Graphs Current Yields'!A1</t>
  </si>
  <si>
    <t>Graphs Long Term Yields</t>
  </si>
  <si>
    <t>Graphs Long Term Yields'!A1</t>
  </si>
  <si>
    <t>Current Bond Yields as of 12/31/2015</t>
  </si>
  <si>
    <t>Long Term Bond Yields as of 12/31/2015</t>
  </si>
  <si>
    <t>Current Bond Yields as of 3/31/2016</t>
  </si>
  <si>
    <t>Long Term Bond Yields as of 03/31/2016</t>
  </si>
  <si>
    <t>12/31/2015 less 9/30/2015</t>
  </si>
  <si>
    <t>3/31/2016 less 12/31/2015</t>
  </si>
  <si>
    <t>12/31/2014 less 9/30/2014</t>
  </si>
  <si>
    <t>3/31/2015 less 12/31/2014</t>
  </si>
  <si>
    <t>6/30/2015 less 3/31/2015</t>
  </si>
  <si>
    <t>9/30/2015 less 6/30/2015</t>
  </si>
  <si>
    <t>Current Swap Spreads</t>
  </si>
  <si>
    <t>Long Term Swap Spreads</t>
  </si>
  <si>
    <t>Table F (6/30/2016)  Investment Grade Current Spreads</t>
  </si>
  <si>
    <t>Table J (6/30/2016) Swap Spreads</t>
  </si>
  <si>
    <t>6/30/2016 less 3/31/2016</t>
  </si>
  <si>
    <t>Current Bond Yields as of 6/30/2016</t>
  </si>
  <si>
    <t>Table G (6/30/2016)</t>
  </si>
  <si>
    <t>Differences between 6/30/2016 and 9/30/2016 Investment Grade Current Spreads</t>
  </si>
  <si>
    <t>Differences between 6/30/2016 and 9/30/2016 Below Investment Grade Current Spreads</t>
  </si>
  <si>
    <t>Table H (6/30/2016) Investment Grade Long Term Spreads</t>
  </si>
  <si>
    <t>Difference between 6/30/2016 and 9/30/2016 Investment Grade Long Term Spreads</t>
  </si>
  <si>
    <t>Difference between 6/30/2016 and 9/30/2016 Below Investment Grade Long Term Spreads</t>
  </si>
  <si>
    <t>Table F (9/30/2016)  Investment Grade Current Spreads</t>
  </si>
  <si>
    <t>Table G (9/30/2016)  Below Investment Grade Current Spreads</t>
  </si>
  <si>
    <t>Table H (9/30/2016)  Investment Grade Long Term Spreads</t>
  </si>
  <si>
    <t>Table I (9/30/2016) Below Investment Grade Long Term Spreads</t>
  </si>
  <si>
    <t>Table I (6/30/2016)  Below Investment Grade Long Term Spreads</t>
  </si>
  <si>
    <t>Table J (9/30/2016) Swap Spreads</t>
  </si>
  <si>
    <t>Difference between 6/30/2016 and 9/30/2016 Swap Spreads</t>
  </si>
  <si>
    <t>9/30/2016 less 6/30/2016</t>
  </si>
  <si>
    <t>Current Bond Yields as of 9/30/2016</t>
  </si>
  <si>
    <t>Long Term Bond Yields as of 09/30/2016</t>
  </si>
  <si>
    <t>Long Term Bond Yields as of 06/30/2016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</si>
</sst>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"/>
    <numFmt numFmtId="166" formatCode="0.00_);\(0.00\)"/>
    <numFmt numFmtId="167" formatCode="[$-409]ddmmm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9">
    <xf numFmtId="0" fontId="0" fillId="0" borderId="0" xfId="0"/>
    <xf numFmtId="164" fontId="3" fillId="0" borderId="0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0" fillId="0" borderId="0" xfId="0" applyNumberFormat="1"/>
    <xf numFmtId="0" fontId="0" fillId="0" borderId="4" xfId="0" applyBorder="1"/>
    <xf numFmtId="0" fontId="0" fillId="0" borderId="9" xfId="0" applyBorder="1" applyAlignment="1">
      <alignment horizontal="center"/>
    </xf>
    <xf numFmtId="167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9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9" fillId="0" borderId="4" xfId="1" applyNumberFormat="1" applyFont="1" applyFill="1" applyBorder="1" applyAlignment="1">
      <alignment horizontal="center"/>
    </xf>
    <xf numFmtId="4" fontId="9" fillId="0" borderId="2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11" fillId="0" borderId="0" xfId="1" applyFont="1"/>
    <xf numFmtId="0" fontId="10" fillId="0" borderId="0" xfId="1" applyFont="1"/>
    <xf numFmtId="0" fontId="11" fillId="0" borderId="0" xfId="0" applyFont="1" applyFill="1" applyAlignment="1">
      <alignment horizontal="left" vertical="top"/>
    </xf>
    <xf numFmtId="0" fontId="11" fillId="0" borderId="0" xfId="1" quotePrefix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0" fontId="0" fillId="0" borderId="0" xfId="0" applyBorder="1"/>
    <xf numFmtId="2" fontId="13" fillId="0" borderId="0" xfId="1" applyNumberFormat="1" applyFont="1" applyFill="1" applyBorder="1" applyAlignment="1">
      <alignment horizontal="center"/>
    </xf>
    <xf numFmtId="4" fontId="13" fillId="0" borderId="0" xfId="1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7" fillId="0" borderId="0" xfId="2" quotePrefix="1"/>
    <xf numFmtId="0" fontId="0" fillId="2" borderId="0" xfId="0" applyFill="1"/>
    <xf numFmtId="0" fontId="0" fillId="0" borderId="0" xfId="0" applyFill="1"/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/>
    <xf numFmtId="10" fontId="0" fillId="0" borderId="0" xfId="0" applyNumberFormat="1"/>
    <xf numFmtId="10" fontId="0" fillId="0" borderId="0" xfId="3" applyNumberFormat="1" applyFont="1"/>
    <xf numFmtId="0" fontId="7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0" fillId="0" borderId="0" xfId="4" applyFont="1"/>
    <xf numFmtId="14" fontId="0" fillId="0" borderId="9" xfId="4" applyNumberFormat="1" applyFont="1" applyBorder="1"/>
    <xf numFmtId="43" fontId="0" fillId="0" borderId="9" xfId="4" applyFont="1" applyBorder="1" applyAlignment="1">
      <alignment horizontal="center"/>
    </xf>
    <xf numFmtId="43" fontId="0" fillId="0" borderId="9" xfId="4" applyFont="1" applyBorder="1" applyAlignment="1">
      <alignment horizontal="center" wrapText="1"/>
    </xf>
    <xf numFmtId="0" fontId="1" fillId="0" borderId="0" xfId="0" applyFont="1"/>
    <xf numFmtId="14" fontId="0" fillId="0" borderId="9" xfId="4" applyNumberFormat="1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4" fontId="0" fillId="0" borderId="9" xfId="4" applyNumberFormat="1" applyFont="1" applyBorder="1" applyAlignment="1">
      <alignment horizontal="center"/>
    </xf>
    <xf numFmtId="166" fontId="4" fillId="0" borderId="0" xfId="4" applyNumberFormat="1" applyFont="1" applyBorder="1" applyAlignment="1">
      <alignment horizontal="center"/>
    </xf>
    <xf numFmtId="2" fontId="4" fillId="0" borderId="0" xfId="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0" fillId="0" borderId="0" xfId="4" applyNumberFormat="1" applyFont="1"/>
    <xf numFmtId="39" fontId="4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5">
    <cellStyle name="Comma" xfId="4" builtinId="3"/>
    <cellStyle name="Hyperlink" xfId="2" builtinId="8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Yield Curve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'Treasury Yields'!$E$3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cat>
            <c:strRef>
              <c:f>[1]Sheet1!$F$2:$AK$2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Yields'!$F$3:$AK$3</c:f>
              <c:numCache>
                <c:formatCode>0.00%</c:formatCode>
                <c:ptCount val="32"/>
                <c:pt idx="0">
                  <c:v>5.1064884300000002E-3</c:v>
                </c:pt>
                <c:pt idx="1">
                  <c:v>5.188755273E-3</c:v>
                </c:pt>
                <c:pt idx="2">
                  <c:v>4.9897127779999998E-3</c:v>
                </c:pt>
                <c:pt idx="3">
                  <c:v>5.8689657390000004E-3</c:v>
                </c:pt>
                <c:pt idx="4">
                  <c:v>7.1996293359999994E-3</c:v>
                </c:pt>
                <c:pt idx="5">
                  <c:v>8.8721563630000007E-3</c:v>
                </c:pt>
                <c:pt idx="6">
                  <c:v>1.0202293419999999E-2</c:v>
                </c:pt>
                <c:pt idx="7">
                  <c:v>1.1820443456E-2</c:v>
                </c:pt>
                <c:pt idx="8">
                  <c:v>1.3063012902E-2</c:v>
                </c:pt>
                <c:pt idx="9">
                  <c:v>1.3911239993000001E-2</c:v>
                </c:pt>
                <c:pt idx="10">
                  <c:v>1.4528535340999999E-2</c:v>
                </c:pt>
                <c:pt idx="11">
                  <c:v>1.5021171206E-2</c:v>
                </c:pt>
                <c:pt idx="12">
                  <c:v>1.5456161299E-2</c:v>
                </c:pt>
                <c:pt idx="13">
                  <c:v>1.5881257082E-2</c:v>
                </c:pt>
                <c:pt idx="14">
                  <c:v>1.6327529058000001E-2</c:v>
                </c:pt>
                <c:pt idx="15">
                  <c:v>1.6806682184999998E-2</c:v>
                </c:pt>
                <c:pt idx="16">
                  <c:v>1.7308090113E-2</c:v>
                </c:pt>
                <c:pt idx="17">
                  <c:v>1.7823490205E-2</c:v>
                </c:pt>
                <c:pt idx="18">
                  <c:v>1.8342394860999998E-2</c:v>
                </c:pt>
                <c:pt idx="19">
                  <c:v>1.8859845912999999E-2</c:v>
                </c:pt>
                <c:pt idx="20">
                  <c:v>1.9370784677E-2</c:v>
                </c:pt>
                <c:pt idx="21">
                  <c:v>1.9871854035999999E-2</c:v>
                </c:pt>
                <c:pt idx="22">
                  <c:v>2.0360842380999999E-2</c:v>
                </c:pt>
                <c:pt idx="23">
                  <c:v>2.0826320244E-2</c:v>
                </c:pt>
                <c:pt idx="24">
                  <c:v>2.1269299785000001E-2</c:v>
                </c:pt>
                <c:pt idx="25">
                  <c:v>2.1687565797E-2</c:v>
                </c:pt>
                <c:pt idx="26">
                  <c:v>2.2075504721999997E-2</c:v>
                </c:pt>
                <c:pt idx="27">
                  <c:v>2.2431038226E-2</c:v>
                </c:pt>
                <c:pt idx="28">
                  <c:v>2.2750769503E-2</c:v>
                </c:pt>
                <c:pt idx="29">
                  <c:v>2.3032082302E-2</c:v>
                </c:pt>
                <c:pt idx="30">
                  <c:v>2.3270098108999999E-2</c:v>
                </c:pt>
                <c:pt idx="31">
                  <c:v>2.3462135279999997E-2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5-48C5-A4E2-96C04E22397C}"/>
            </c:ext>
          </c:extLst>
        </c:ser>
        <c:ser>
          <c:idx val="1"/>
          <c:order val="1"/>
          <c:tx>
            <c:strRef>
              <c:f>'Treasury Yields'!$E$4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cat>
            <c:strRef>
              <c:f>[1]Sheet1!$F$2:$AK$2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Yields'!$F$4:$AK$4</c:f>
              <c:numCache>
                <c:formatCode>0.00%</c:formatCode>
                <c:ptCount val="32"/>
                <c:pt idx="0">
                  <c:v>6.0146032329999998E-3</c:v>
                </c:pt>
                <c:pt idx="1">
                  <c:v>6.5000010929999992E-3</c:v>
                </c:pt>
                <c:pt idx="2">
                  <c:v>6.4716257359999996E-3</c:v>
                </c:pt>
                <c:pt idx="3">
                  <c:v>7.7050424760000003E-3</c:v>
                </c:pt>
                <c:pt idx="4">
                  <c:v>9.062351976000001E-3</c:v>
                </c:pt>
                <c:pt idx="5">
                  <c:v>1.0588949482000001E-2</c:v>
                </c:pt>
                <c:pt idx="6">
                  <c:v>1.1855328098999999E-2</c:v>
                </c:pt>
                <c:pt idx="7">
                  <c:v>1.3232919276E-2</c:v>
                </c:pt>
                <c:pt idx="8">
                  <c:v>1.4292876477E-2</c:v>
                </c:pt>
                <c:pt idx="9">
                  <c:v>1.5067947638000002E-2</c:v>
                </c:pt>
                <c:pt idx="10">
                  <c:v>1.5675861366999999E-2</c:v>
                </c:pt>
                <c:pt idx="11">
                  <c:v>1.6193596845000002E-2</c:v>
                </c:pt>
                <c:pt idx="12">
                  <c:v>1.6669514614E-2</c:v>
                </c:pt>
                <c:pt idx="13">
                  <c:v>1.7138595977000001E-2</c:v>
                </c:pt>
                <c:pt idx="14">
                  <c:v>1.7621289971000001E-2</c:v>
                </c:pt>
                <c:pt idx="15">
                  <c:v>1.8120317085E-2</c:v>
                </c:pt>
                <c:pt idx="16">
                  <c:v>1.8625919796999998E-2</c:v>
                </c:pt>
                <c:pt idx="17">
                  <c:v>1.9131780344E-2</c:v>
                </c:pt>
                <c:pt idx="18">
                  <c:v>1.9628456446999999E-2</c:v>
                </c:pt>
                <c:pt idx="19">
                  <c:v>2.0112102383E-2</c:v>
                </c:pt>
                <c:pt idx="20">
                  <c:v>2.0577893799000001E-2</c:v>
                </c:pt>
                <c:pt idx="21">
                  <c:v>2.1022960450000003E-2</c:v>
                </c:pt>
                <c:pt idx="22">
                  <c:v>2.1444509854999998E-2</c:v>
                </c:pt>
                <c:pt idx="23">
                  <c:v>2.1832415564E-2</c:v>
                </c:pt>
                <c:pt idx="24">
                  <c:v>2.2186921948E-2</c:v>
                </c:pt>
                <c:pt idx="25">
                  <c:v>2.2505320988999999E-2</c:v>
                </c:pt>
                <c:pt idx="26">
                  <c:v>2.2782166040999998E-2</c:v>
                </c:pt>
                <c:pt idx="27">
                  <c:v>2.3014932293000001E-2</c:v>
                </c:pt>
                <c:pt idx="28">
                  <c:v>2.3199819491000001E-2</c:v>
                </c:pt>
                <c:pt idx="29">
                  <c:v>2.3333638466000003E-2</c:v>
                </c:pt>
                <c:pt idx="30">
                  <c:v>2.3411728991000001E-2</c:v>
                </c:pt>
                <c:pt idx="31">
                  <c:v>2.3430828138000001E-2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5-48C5-A4E2-96C04E22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82240"/>
        <c:axId val="85584128"/>
      </c:lineChart>
      <c:catAx>
        <c:axId val="878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584128"/>
        <c:crosses val="autoZero"/>
        <c:auto val="1"/>
        <c:lblAlgn val="ctr"/>
        <c:lblOffset val="100"/>
        <c:noMultiLvlLbl val="0"/>
      </c:catAx>
      <c:valAx>
        <c:axId val="85584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788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8: Current Bond Yields - 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'Current Yields by Qtr'!$G$249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Qtr'!$G$250:$G$279</c:f>
              <c:numCache>
                <c:formatCode>0.00%</c:formatCode>
                <c:ptCount val="30"/>
                <c:pt idx="0">
                  <c:v>0.19419157174933332</c:v>
                </c:pt>
                <c:pt idx="1">
                  <c:v>0.19737235244833334</c:v>
                </c:pt>
                <c:pt idx="2">
                  <c:v>0.19998079713533334</c:v>
                </c:pt>
                <c:pt idx="3">
                  <c:v>0.20270736142133333</c:v>
                </c:pt>
                <c:pt idx="4">
                  <c:v>0.20469616582533334</c:v>
                </c:pt>
                <c:pt idx="5">
                  <c:v>0.20629420015233335</c:v>
                </c:pt>
                <c:pt idx="6">
                  <c:v>0.20750247677233333</c:v>
                </c:pt>
                <c:pt idx="7">
                  <c:v>0.20843585621633334</c:v>
                </c:pt>
                <c:pt idx="8">
                  <c:v>0.20919725444933335</c:v>
                </c:pt>
                <c:pt idx="9">
                  <c:v>0.20984354124733334</c:v>
                </c:pt>
                <c:pt idx="10">
                  <c:v>0.21041616021633333</c:v>
                </c:pt>
                <c:pt idx="11">
                  <c:v>0.21094199279133333</c:v>
                </c:pt>
                <c:pt idx="12">
                  <c:v>0.21143705427733334</c:v>
                </c:pt>
                <c:pt idx="13">
                  <c:v>0.21190437764233333</c:v>
                </c:pt>
                <c:pt idx="14">
                  <c:v>0.21234910848233335</c:v>
                </c:pt>
                <c:pt idx="15">
                  <c:v>0.21277385461533332</c:v>
                </c:pt>
                <c:pt idx="16">
                  <c:v>0.21318159859833333</c:v>
                </c:pt>
                <c:pt idx="17">
                  <c:v>0.21357123437633335</c:v>
                </c:pt>
                <c:pt idx="18">
                  <c:v>0.21394479510733333</c:v>
                </c:pt>
                <c:pt idx="19">
                  <c:v>0.21430255782033333</c:v>
                </c:pt>
                <c:pt idx="20">
                  <c:v>0.21464982314633335</c:v>
                </c:pt>
                <c:pt idx="21">
                  <c:v>0.21497630846233334</c:v>
                </c:pt>
                <c:pt idx="22">
                  <c:v>0.21528694934933335</c:v>
                </c:pt>
                <c:pt idx="23">
                  <c:v>0.21558122022033332</c:v>
                </c:pt>
                <c:pt idx="24">
                  <c:v>0.21585937631633334</c:v>
                </c:pt>
                <c:pt idx="25">
                  <c:v>0.21611907088833335</c:v>
                </c:pt>
                <c:pt idx="26">
                  <c:v>0.21636024459833333</c:v>
                </c:pt>
                <c:pt idx="27">
                  <c:v>0.21658203843733334</c:v>
                </c:pt>
                <c:pt idx="28">
                  <c:v>0.21678386213533335</c:v>
                </c:pt>
                <c:pt idx="29">
                  <c:v>0.21696344064733333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9-42ED-BD1D-76CC25820252}"/>
            </c:ext>
          </c:extLst>
        </c:ser>
        <c:ser>
          <c:idx val="5"/>
          <c:order val="1"/>
          <c:tx>
            <c:strRef>
              <c:f>'Current Yields by Qtr'!$H$249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Qtr'!$H$250:$H$279</c:f>
              <c:numCache>
                <c:formatCode>0.00%</c:formatCode>
                <c:ptCount val="30"/>
                <c:pt idx="0">
                  <c:v>0.25186835059766666</c:v>
                </c:pt>
                <c:pt idx="1">
                  <c:v>0.25321075336266663</c:v>
                </c:pt>
                <c:pt idx="2">
                  <c:v>0.25457620110566664</c:v>
                </c:pt>
                <c:pt idx="3">
                  <c:v>0.25668753411266665</c:v>
                </c:pt>
                <c:pt idx="4">
                  <c:v>0.25833316098566667</c:v>
                </c:pt>
                <c:pt idx="5">
                  <c:v>0.26014364303666665</c:v>
                </c:pt>
                <c:pt idx="6">
                  <c:v>0.26155932963366668</c:v>
                </c:pt>
                <c:pt idx="7">
                  <c:v>0.26257676186766665</c:v>
                </c:pt>
                <c:pt idx="8">
                  <c:v>0.26335007010666667</c:v>
                </c:pt>
                <c:pt idx="9">
                  <c:v>0.26398034820566668</c:v>
                </c:pt>
                <c:pt idx="10">
                  <c:v>0.26453084651166664</c:v>
                </c:pt>
                <c:pt idx="11">
                  <c:v>0.26504689177366664</c:v>
                </c:pt>
                <c:pt idx="12">
                  <c:v>0.26555678838766666</c:v>
                </c:pt>
                <c:pt idx="13">
                  <c:v>0.26607459236566666</c:v>
                </c:pt>
                <c:pt idx="14">
                  <c:v>0.26659500119666668</c:v>
                </c:pt>
                <c:pt idx="15">
                  <c:v>0.26711419093066668</c:v>
                </c:pt>
                <c:pt idx="16">
                  <c:v>0.26762509375566668</c:v>
                </c:pt>
                <c:pt idx="17">
                  <c:v>0.26812536116966668</c:v>
                </c:pt>
                <c:pt idx="18">
                  <c:v>0.26861173218866663</c:v>
                </c:pt>
                <c:pt idx="19">
                  <c:v>0.26908247853866668</c:v>
                </c:pt>
                <c:pt idx="20">
                  <c:v>0.26953663137366668</c:v>
                </c:pt>
                <c:pt idx="21">
                  <c:v>0.26996338774466666</c:v>
                </c:pt>
                <c:pt idx="22">
                  <c:v>0.27036476211866667</c:v>
                </c:pt>
                <c:pt idx="23">
                  <c:v>0.27073895116366664</c:v>
                </c:pt>
                <c:pt idx="24">
                  <c:v>0.27108097674266668</c:v>
                </c:pt>
                <c:pt idx="25">
                  <c:v>0.27138907803966666</c:v>
                </c:pt>
                <c:pt idx="26">
                  <c:v>0.27166019537566666</c:v>
                </c:pt>
                <c:pt idx="27">
                  <c:v>0.27189187759266664</c:v>
                </c:pt>
                <c:pt idx="28">
                  <c:v>0.27207963148666664</c:v>
                </c:pt>
                <c:pt idx="29">
                  <c:v>0.27222093326366664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9-42ED-BD1D-76CC25820252}"/>
            </c:ext>
          </c:extLst>
        </c:ser>
        <c:ser>
          <c:idx val="6"/>
          <c:order val="2"/>
          <c:tx>
            <c:strRef>
              <c:f>'Current Yields by Qtr'!$I$249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Qtr'!$I$250:$I$279</c:f>
              <c:numCache>
                <c:formatCode>0.00%</c:formatCode>
                <c:ptCount val="30"/>
                <c:pt idx="0">
                  <c:v>0.21214804611133337</c:v>
                </c:pt>
                <c:pt idx="1">
                  <c:v>0.21302729907233336</c:v>
                </c:pt>
                <c:pt idx="2">
                  <c:v>0.21435796266933335</c:v>
                </c:pt>
                <c:pt idx="3">
                  <c:v>0.21603048969633337</c:v>
                </c:pt>
                <c:pt idx="4">
                  <c:v>0.21736062675333337</c:v>
                </c:pt>
                <c:pt idx="5">
                  <c:v>0.21897877678933336</c:v>
                </c:pt>
                <c:pt idx="6">
                  <c:v>0.22022134623533335</c:v>
                </c:pt>
                <c:pt idx="7">
                  <c:v>0.22106957332633337</c:v>
                </c:pt>
                <c:pt idx="8">
                  <c:v>0.22168686867433335</c:v>
                </c:pt>
                <c:pt idx="9">
                  <c:v>0.22217950453933336</c:v>
                </c:pt>
                <c:pt idx="10">
                  <c:v>0.22261449463233335</c:v>
                </c:pt>
                <c:pt idx="11">
                  <c:v>0.22303959041533336</c:v>
                </c:pt>
                <c:pt idx="12">
                  <c:v>0.22348586239133336</c:v>
                </c:pt>
                <c:pt idx="13">
                  <c:v>0.22396501551833337</c:v>
                </c:pt>
                <c:pt idx="14">
                  <c:v>0.22446642344633336</c:v>
                </c:pt>
                <c:pt idx="15">
                  <c:v>0.22498182353833335</c:v>
                </c:pt>
                <c:pt idx="16">
                  <c:v>0.22550072819433337</c:v>
                </c:pt>
                <c:pt idx="17">
                  <c:v>0.22601817924633336</c:v>
                </c:pt>
                <c:pt idx="18">
                  <c:v>0.22652911801033337</c:v>
                </c:pt>
                <c:pt idx="19">
                  <c:v>0.22703018736933336</c:v>
                </c:pt>
                <c:pt idx="20">
                  <c:v>0.22751917571433336</c:v>
                </c:pt>
                <c:pt idx="21">
                  <c:v>0.22798465357733336</c:v>
                </c:pt>
                <c:pt idx="22">
                  <c:v>0.22842763311833336</c:v>
                </c:pt>
                <c:pt idx="23">
                  <c:v>0.22884589913033337</c:v>
                </c:pt>
                <c:pt idx="24">
                  <c:v>0.22923383805533337</c:v>
                </c:pt>
                <c:pt idx="25">
                  <c:v>0.22958937155933337</c:v>
                </c:pt>
                <c:pt idx="26">
                  <c:v>0.22990910283633337</c:v>
                </c:pt>
                <c:pt idx="27">
                  <c:v>0.23019041563533335</c:v>
                </c:pt>
                <c:pt idx="28">
                  <c:v>0.23042843144233335</c:v>
                </c:pt>
                <c:pt idx="29">
                  <c:v>0.23062046861333335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9-42ED-BD1D-76CC25820252}"/>
            </c:ext>
          </c:extLst>
        </c:ser>
        <c:ser>
          <c:idx val="0"/>
          <c:order val="3"/>
          <c:tx>
            <c:strRef>
              <c:f>'Current Yields by Qtr'!$J$249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Qtr'!$J$250:$J$279</c:f>
              <c:numCache>
                <c:formatCode>0.00%</c:formatCode>
                <c:ptCount val="30"/>
                <c:pt idx="0">
                  <c:v>0.1825942924026667</c:v>
                </c:pt>
                <c:pt idx="1">
                  <c:v>0.18382770914266672</c:v>
                </c:pt>
                <c:pt idx="2">
                  <c:v>0.1851850186426667</c:v>
                </c:pt>
                <c:pt idx="3">
                  <c:v>0.18671161614866671</c:v>
                </c:pt>
                <c:pt idx="4">
                  <c:v>0.18797799476566671</c:v>
                </c:pt>
                <c:pt idx="5">
                  <c:v>0.18935558594266672</c:v>
                </c:pt>
                <c:pt idx="6">
                  <c:v>0.19041554314366671</c:v>
                </c:pt>
                <c:pt idx="7">
                  <c:v>0.19119061430466672</c:v>
                </c:pt>
                <c:pt idx="8">
                  <c:v>0.1917985280336667</c:v>
                </c:pt>
                <c:pt idx="9">
                  <c:v>0.1923162635116667</c:v>
                </c:pt>
                <c:pt idx="10">
                  <c:v>0.19279218128066672</c:v>
                </c:pt>
                <c:pt idx="11">
                  <c:v>0.19326126264366672</c:v>
                </c:pt>
                <c:pt idx="12">
                  <c:v>0.19374395663766669</c:v>
                </c:pt>
                <c:pt idx="13">
                  <c:v>0.19424298375166671</c:v>
                </c:pt>
                <c:pt idx="14">
                  <c:v>0.19474858646366672</c:v>
                </c:pt>
                <c:pt idx="15">
                  <c:v>0.19525444701066672</c:v>
                </c:pt>
                <c:pt idx="16">
                  <c:v>0.19575112311366671</c:v>
                </c:pt>
                <c:pt idx="17">
                  <c:v>0.19623476904966669</c:v>
                </c:pt>
                <c:pt idx="18">
                  <c:v>0.1967005604656667</c:v>
                </c:pt>
                <c:pt idx="19">
                  <c:v>0.19714562711666672</c:v>
                </c:pt>
                <c:pt idx="20">
                  <c:v>0.19756717652166669</c:v>
                </c:pt>
                <c:pt idx="21">
                  <c:v>0.19795508223066671</c:v>
                </c:pt>
                <c:pt idx="22">
                  <c:v>0.19830958861466672</c:v>
                </c:pt>
                <c:pt idx="23">
                  <c:v>0.19862798765566669</c:v>
                </c:pt>
                <c:pt idx="24">
                  <c:v>0.19890483270766671</c:v>
                </c:pt>
                <c:pt idx="25">
                  <c:v>0.19913759895966671</c:v>
                </c:pt>
                <c:pt idx="26">
                  <c:v>0.19932248615766671</c:v>
                </c:pt>
                <c:pt idx="27">
                  <c:v>0.19945630513266671</c:v>
                </c:pt>
                <c:pt idx="28">
                  <c:v>0.1995343956576667</c:v>
                </c:pt>
                <c:pt idx="29">
                  <c:v>0.19955349480466672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A9-42ED-BD1D-76CC25820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09248"/>
        <c:axId val="113719488"/>
      </c:lineChart>
      <c:catAx>
        <c:axId val="1139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3719488"/>
        <c:crosses val="autoZero"/>
        <c:auto val="1"/>
        <c:lblAlgn val="ctr"/>
        <c:lblOffset val="100"/>
        <c:noMultiLvlLbl val="0"/>
      </c:catAx>
      <c:valAx>
        <c:axId val="113719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390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10: Current Bond Yields by Rating as of 3/31/2016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Qtr'!$BJ$284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Qtr'!$BJ$285:$BJ$314</c:f>
              <c:numCache>
                <c:formatCode>0.00%</c:formatCode>
                <c:ptCount val="30"/>
                <c:pt idx="0">
                  <c:v>8.8361839310000002E-3</c:v>
                </c:pt>
                <c:pt idx="1">
                  <c:v>1.0707086696E-2</c:v>
                </c:pt>
                <c:pt idx="2">
                  <c:v>1.2601034439E-2</c:v>
                </c:pt>
                <c:pt idx="3">
                  <c:v>1.5240867445999999E-2</c:v>
                </c:pt>
                <c:pt idx="4">
                  <c:v>1.7962494319000002E-2</c:v>
                </c:pt>
                <c:pt idx="5">
                  <c:v>2.0848976369999998E-2</c:v>
                </c:pt>
                <c:pt idx="6">
                  <c:v>2.2769996300333335E-2</c:v>
                </c:pt>
                <c:pt idx="7">
                  <c:v>2.4292761867666667E-2</c:v>
                </c:pt>
                <c:pt idx="8">
                  <c:v>2.5571403440000001E-2</c:v>
                </c:pt>
                <c:pt idx="9">
                  <c:v>2.6561292650111111E-2</c:v>
                </c:pt>
                <c:pt idx="10">
                  <c:v>2.7471402067222223E-2</c:v>
                </c:pt>
                <c:pt idx="11">
                  <c:v>2.8347058440333334E-2</c:v>
                </c:pt>
                <c:pt idx="12">
                  <c:v>2.9216566165444442E-2</c:v>
                </c:pt>
                <c:pt idx="13">
                  <c:v>3.0093981254555556E-2</c:v>
                </c:pt>
                <c:pt idx="14">
                  <c:v>3.0974001196666667E-2</c:v>
                </c:pt>
                <c:pt idx="15">
                  <c:v>3.1852802041777782E-2</c:v>
                </c:pt>
                <c:pt idx="16">
                  <c:v>3.2723315977888884E-2</c:v>
                </c:pt>
                <c:pt idx="17">
                  <c:v>3.3583194503E-2</c:v>
                </c:pt>
                <c:pt idx="18">
                  <c:v>3.4429176633111111E-2</c:v>
                </c:pt>
                <c:pt idx="19">
                  <c:v>3.5259534094222222E-2</c:v>
                </c:pt>
                <c:pt idx="20">
                  <c:v>3.6073298040333338E-2</c:v>
                </c:pt>
                <c:pt idx="21">
                  <c:v>3.6859665522444442E-2</c:v>
                </c:pt>
                <c:pt idx="22">
                  <c:v>3.7620651007555551E-2</c:v>
                </c:pt>
                <c:pt idx="23">
                  <c:v>3.8354451163666661E-2</c:v>
                </c:pt>
                <c:pt idx="24">
                  <c:v>3.9056087853777774E-2</c:v>
                </c:pt>
                <c:pt idx="25">
                  <c:v>3.9723800261888889E-2</c:v>
                </c:pt>
                <c:pt idx="26">
                  <c:v>4.0354528708999998E-2</c:v>
                </c:pt>
                <c:pt idx="27">
                  <c:v>4.0945822037111106E-2</c:v>
                </c:pt>
                <c:pt idx="28">
                  <c:v>4.149318704222222E-2</c:v>
                </c:pt>
                <c:pt idx="29">
                  <c:v>4.1994099930333331E-2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8-4CAE-8C88-693CCA40A767}"/>
            </c:ext>
          </c:extLst>
        </c:ser>
        <c:ser>
          <c:idx val="1"/>
          <c:order val="1"/>
          <c:tx>
            <c:strRef>
              <c:f>'Current Yields by Qtr'!$BK$284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Qtr'!$BK$285:$BK$314</c:f>
              <c:numCache>
                <c:formatCode>0.00%</c:formatCode>
                <c:ptCount val="30"/>
                <c:pt idx="0">
                  <c:v>1.1629183931000001E-2</c:v>
                </c:pt>
                <c:pt idx="1">
                  <c:v>1.4142086695999999E-2</c:v>
                </c:pt>
                <c:pt idx="2">
                  <c:v>1.6678034439000001E-2</c:v>
                </c:pt>
                <c:pt idx="3">
                  <c:v>1.9959867446E-2</c:v>
                </c:pt>
                <c:pt idx="4">
                  <c:v>2.2092994319000001E-2</c:v>
                </c:pt>
                <c:pt idx="5">
                  <c:v>2.4390976369999998E-2</c:v>
                </c:pt>
                <c:pt idx="6">
                  <c:v>2.6215662967000002E-2</c:v>
                </c:pt>
                <c:pt idx="7">
                  <c:v>2.7642095201E-2</c:v>
                </c:pt>
                <c:pt idx="8">
                  <c:v>2.882440344E-2</c:v>
                </c:pt>
                <c:pt idx="9">
                  <c:v>2.9926881539E-2</c:v>
                </c:pt>
                <c:pt idx="10">
                  <c:v>3.0949579844999998E-2</c:v>
                </c:pt>
                <c:pt idx="11">
                  <c:v>3.1937825107000002E-2</c:v>
                </c:pt>
                <c:pt idx="12">
                  <c:v>3.2919921721000001E-2</c:v>
                </c:pt>
                <c:pt idx="13">
                  <c:v>3.3909925699000004E-2</c:v>
                </c:pt>
                <c:pt idx="14">
                  <c:v>3.4902534530000001E-2</c:v>
                </c:pt>
                <c:pt idx="15">
                  <c:v>3.5893924263999996E-2</c:v>
                </c:pt>
                <c:pt idx="16">
                  <c:v>3.6877027088999995E-2</c:v>
                </c:pt>
                <c:pt idx="17">
                  <c:v>3.7849494503E-2</c:v>
                </c:pt>
                <c:pt idx="18">
                  <c:v>3.8808065522000001E-2</c:v>
                </c:pt>
                <c:pt idx="19">
                  <c:v>3.9751011871999996E-2</c:v>
                </c:pt>
                <c:pt idx="20">
                  <c:v>4.0677364707000001E-2</c:v>
                </c:pt>
                <c:pt idx="21">
                  <c:v>4.1576321077999995E-2</c:v>
                </c:pt>
                <c:pt idx="22">
                  <c:v>4.2449895451999994E-2</c:v>
                </c:pt>
                <c:pt idx="23">
                  <c:v>4.3296284497000001E-2</c:v>
                </c:pt>
                <c:pt idx="24">
                  <c:v>4.411051007599999E-2</c:v>
                </c:pt>
                <c:pt idx="25">
                  <c:v>4.4890811372999995E-2</c:v>
                </c:pt>
                <c:pt idx="26">
                  <c:v>4.5634128709000001E-2</c:v>
                </c:pt>
                <c:pt idx="27">
                  <c:v>4.6338010925999998E-2</c:v>
                </c:pt>
                <c:pt idx="28">
                  <c:v>4.6997964820000002E-2</c:v>
                </c:pt>
                <c:pt idx="29">
                  <c:v>4.7611466596999996E-2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8-4CAE-8C88-693CCA40A767}"/>
            </c:ext>
          </c:extLst>
        </c:ser>
        <c:ser>
          <c:idx val="2"/>
          <c:order val="2"/>
          <c:tx>
            <c:strRef>
              <c:f>'Current Yields by Qtr'!$BL$284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Qtr'!$BL$285:$BL$314</c:f>
              <c:numCache>
                <c:formatCode>0.00%</c:formatCode>
                <c:ptCount val="30"/>
                <c:pt idx="0">
                  <c:v>1.4397683930999999E-2</c:v>
                </c:pt>
                <c:pt idx="1">
                  <c:v>1.6780086696E-2</c:v>
                </c:pt>
                <c:pt idx="2">
                  <c:v>1.9185534439E-2</c:v>
                </c:pt>
                <c:pt idx="3">
                  <c:v>2.2336867445999997E-2</c:v>
                </c:pt>
                <c:pt idx="4">
                  <c:v>2.4757994319000002E-2</c:v>
                </c:pt>
                <c:pt idx="5">
                  <c:v>2.7343976369999998E-2</c:v>
                </c:pt>
                <c:pt idx="6">
                  <c:v>2.9342996300333334E-2</c:v>
                </c:pt>
                <c:pt idx="7">
                  <c:v>3.0943761867666668E-2</c:v>
                </c:pt>
                <c:pt idx="8">
                  <c:v>3.230040344E-2</c:v>
                </c:pt>
                <c:pt idx="9">
                  <c:v>3.3301414872333332E-2</c:v>
                </c:pt>
                <c:pt idx="10">
                  <c:v>3.4222646511666663E-2</c:v>
                </c:pt>
                <c:pt idx="11">
                  <c:v>3.5109425107000006E-2</c:v>
                </c:pt>
                <c:pt idx="12">
                  <c:v>3.5990055054333336E-2</c:v>
                </c:pt>
                <c:pt idx="13">
                  <c:v>3.6878592365666665E-2</c:v>
                </c:pt>
                <c:pt idx="14">
                  <c:v>3.7769734530000001E-2</c:v>
                </c:pt>
                <c:pt idx="15">
                  <c:v>3.8659657597333336E-2</c:v>
                </c:pt>
                <c:pt idx="16">
                  <c:v>3.9541293755666666E-2</c:v>
                </c:pt>
                <c:pt idx="17">
                  <c:v>4.0412294503000004E-2</c:v>
                </c:pt>
                <c:pt idx="18">
                  <c:v>4.1269398855333331E-2</c:v>
                </c:pt>
                <c:pt idx="19">
                  <c:v>4.2110878538666664E-2</c:v>
                </c:pt>
                <c:pt idx="20">
                  <c:v>4.2935764707000001E-2</c:v>
                </c:pt>
                <c:pt idx="21">
                  <c:v>4.3733254411333335E-2</c:v>
                </c:pt>
                <c:pt idx="22">
                  <c:v>4.4505362118666666E-2</c:v>
                </c:pt>
                <c:pt idx="23">
                  <c:v>4.5250284496999998E-2</c:v>
                </c:pt>
                <c:pt idx="24">
                  <c:v>4.5963043409333333E-2</c:v>
                </c:pt>
                <c:pt idx="25">
                  <c:v>4.664187803966667E-2</c:v>
                </c:pt>
                <c:pt idx="26">
                  <c:v>4.7283728709000002E-2</c:v>
                </c:pt>
                <c:pt idx="27">
                  <c:v>4.7886144259333338E-2</c:v>
                </c:pt>
                <c:pt idx="28">
                  <c:v>4.8444631486666667E-2</c:v>
                </c:pt>
                <c:pt idx="29">
                  <c:v>4.8956666597000001E-2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98-4CAE-8C88-693CCA40A767}"/>
            </c:ext>
          </c:extLst>
        </c:ser>
        <c:ser>
          <c:idx val="3"/>
          <c:order val="3"/>
          <c:tx>
            <c:strRef>
              <c:f>'Current Yields by Qtr'!$BM$284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Qtr'!$BM$285:$BM$314</c:f>
              <c:numCache>
                <c:formatCode>0.00%</c:formatCode>
                <c:ptCount val="30"/>
                <c:pt idx="0">
                  <c:v>2.2652683930999999E-2</c:v>
                </c:pt>
                <c:pt idx="1">
                  <c:v>2.5848086696E-2</c:v>
                </c:pt>
                <c:pt idx="2">
                  <c:v>2.9066534439000001E-2</c:v>
                </c:pt>
                <c:pt idx="3">
                  <c:v>3.3030867445999999E-2</c:v>
                </c:pt>
                <c:pt idx="4">
                  <c:v>3.6080994318999998E-2</c:v>
                </c:pt>
                <c:pt idx="5">
                  <c:v>3.9295976369999999E-2</c:v>
                </c:pt>
                <c:pt idx="6">
                  <c:v>4.1081329633666668E-2</c:v>
                </c:pt>
                <c:pt idx="7">
                  <c:v>4.2468428534333337E-2</c:v>
                </c:pt>
                <c:pt idx="8">
                  <c:v>4.3611403440000002E-2</c:v>
                </c:pt>
                <c:pt idx="9">
                  <c:v>4.4690110110428574E-2</c:v>
                </c:pt>
                <c:pt idx="10">
                  <c:v>4.5689036987857146E-2</c:v>
                </c:pt>
                <c:pt idx="11">
                  <c:v>4.6653510821285715E-2</c:v>
                </c:pt>
                <c:pt idx="12">
                  <c:v>4.7611836006714287E-2</c:v>
                </c:pt>
                <c:pt idx="13">
                  <c:v>4.8578068556142856E-2</c:v>
                </c:pt>
                <c:pt idx="14">
                  <c:v>4.9546905958571433E-2</c:v>
                </c:pt>
                <c:pt idx="15">
                  <c:v>5.0514524264000001E-2</c:v>
                </c:pt>
                <c:pt idx="16">
                  <c:v>5.1473855660428572E-2</c:v>
                </c:pt>
                <c:pt idx="17">
                  <c:v>5.2422551645857143E-2</c:v>
                </c:pt>
                <c:pt idx="18">
                  <c:v>5.3357351236285711E-2</c:v>
                </c:pt>
                <c:pt idx="19">
                  <c:v>5.4276526157714285E-2</c:v>
                </c:pt>
                <c:pt idx="20">
                  <c:v>5.5179107564142856E-2</c:v>
                </c:pt>
                <c:pt idx="21">
                  <c:v>5.6054292506571429E-2</c:v>
                </c:pt>
                <c:pt idx="22">
                  <c:v>5.6904095451999995E-2</c:v>
                </c:pt>
                <c:pt idx="23">
                  <c:v>5.7726713068428567E-2</c:v>
                </c:pt>
                <c:pt idx="24">
                  <c:v>5.8517167218857136E-2</c:v>
                </c:pt>
                <c:pt idx="25">
                  <c:v>5.9273697087285707E-2</c:v>
                </c:pt>
                <c:pt idx="26">
                  <c:v>5.9993242994714285E-2</c:v>
                </c:pt>
                <c:pt idx="27">
                  <c:v>6.0673353783142855E-2</c:v>
                </c:pt>
                <c:pt idx="28">
                  <c:v>6.1309536248571425E-2</c:v>
                </c:pt>
                <c:pt idx="29">
                  <c:v>6.1899266596999999E-2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98-4CAE-8C88-693CCA40A767}"/>
            </c:ext>
          </c:extLst>
        </c:ser>
        <c:ser>
          <c:idx val="4"/>
          <c:order val="4"/>
          <c:tx>
            <c:strRef>
              <c:f>'Current Yields by Qtr'!$BN$284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Qtr'!$BN$285:$BN$314</c:f>
              <c:numCache>
                <c:formatCode>0.00%</c:formatCode>
                <c:ptCount val="30"/>
                <c:pt idx="0">
                  <c:v>5.4544683930999996E-2</c:v>
                </c:pt>
                <c:pt idx="1">
                  <c:v>5.5887086695999996E-2</c:v>
                </c:pt>
                <c:pt idx="2">
                  <c:v>5.7252534438999997E-2</c:v>
                </c:pt>
                <c:pt idx="3">
                  <c:v>5.9363867445999995E-2</c:v>
                </c:pt>
                <c:pt idx="4">
                  <c:v>6.1009494318999997E-2</c:v>
                </c:pt>
                <c:pt idx="5">
                  <c:v>6.2819976370000002E-2</c:v>
                </c:pt>
                <c:pt idx="6">
                  <c:v>6.4235662966999993E-2</c:v>
                </c:pt>
                <c:pt idx="7">
                  <c:v>6.5253095201000005E-2</c:v>
                </c:pt>
                <c:pt idx="8">
                  <c:v>6.6026403439999992E-2</c:v>
                </c:pt>
                <c:pt idx="9">
                  <c:v>6.6656681538999993E-2</c:v>
                </c:pt>
                <c:pt idx="10">
                  <c:v>6.7207179844999992E-2</c:v>
                </c:pt>
                <c:pt idx="11">
                  <c:v>6.772322510699999E-2</c:v>
                </c:pt>
                <c:pt idx="12">
                  <c:v>6.823312172099999E-2</c:v>
                </c:pt>
                <c:pt idx="13">
                  <c:v>6.8750925699000001E-2</c:v>
                </c:pt>
                <c:pt idx="14">
                  <c:v>6.9271334529999992E-2</c:v>
                </c:pt>
                <c:pt idx="15">
                  <c:v>6.9790524263999995E-2</c:v>
                </c:pt>
                <c:pt idx="16">
                  <c:v>7.0301427089000001E-2</c:v>
                </c:pt>
                <c:pt idx="17">
                  <c:v>7.0801694503000001E-2</c:v>
                </c:pt>
                <c:pt idx="18">
                  <c:v>7.1288065521999996E-2</c:v>
                </c:pt>
                <c:pt idx="19">
                  <c:v>7.1758811871999992E-2</c:v>
                </c:pt>
                <c:pt idx="20">
                  <c:v>7.2212964707000005E-2</c:v>
                </c:pt>
                <c:pt idx="21">
                  <c:v>7.2639721078E-2</c:v>
                </c:pt>
                <c:pt idx="22">
                  <c:v>7.3041095451999993E-2</c:v>
                </c:pt>
                <c:pt idx="23">
                  <c:v>7.3415284496999994E-2</c:v>
                </c:pt>
                <c:pt idx="24">
                  <c:v>7.3757310075999991E-2</c:v>
                </c:pt>
                <c:pt idx="25">
                  <c:v>7.406541137299999E-2</c:v>
                </c:pt>
                <c:pt idx="26">
                  <c:v>7.4336528708999997E-2</c:v>
                </c:pt>
                <c:pt idx="27">
                  <c:v>7.4568210925999995E-2</c:v>
                </c:pt>
                <c:pt idx="28">
                  <c:v>7.4755964819999993E-2</c:v>
                </c:pt>
                <c:pt idx="29">
                  <c:v>7.4897266596999995E-2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98-4CAE-8C88-693CCA40A767}"/>
            </c:ext>
          </c:extLst>
        </c:ser>
        <c:ser>
          <c:idx val="5"/>
          <c:order val="5"/>
          <c:tx>
            <c:strRef>
              <c:f>'Current Yields by Qtr'!$BO$284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Qtr'!$BO$285:$BO$314</c:f>
              <c:numCache>
                <c:formatCode>0.00%</c:formatCode>
                <c:ptCount val="30"/>
                <c:pt idx="0">
                  <c:v>8.2966683930999999E-2</c:v>
                </c:pt>
                <c:pt idx="1">
                  <c:v>8.4309086695999999E-2</c:v>
                </c:pt>
                <c:pt idx="2">
                  <c:v>8.5674534439E-2</c:v>
                </c:pt>
                <c:pt idx="3">
                  <c:v>8.7785867446000004E-2</c:v>
                </c:pt>
                <c:pt idx="4">
                  <c:v>8.9431494318999993E-2</c:v>
                </c:pt>
                <c:pt idx="5">
                  <c:v>9.1241976370000005E-2</c:v>
                </c:pt>
                <c:pt idx="6">
                  <c:v>9.2657662966999996E-2</c:v>
                </c:pt>
                <c:pt idx="7">
                  <c:v>9.3675095201000008E-2</c:v>
                </c:pt>
                <c:pt idx="8">
                  <c:v>9.4448403439999995E-2</c:v>
                </c:pt>
                <c:pt idx="9">
                  <c:v>9.5078681538999996E-2</c:v>
                </c:pt>
                <c:pt idx="10">
                  <c:v>9.5629179844999995E-2</c:v>
                </c:pt>
                <c:pt idx="11">
                  <c:v>9.6145225106999993E-2</c:v>
                </c:pt>
                <c:pt idx="12">
                  <c:v>9.6655121720999992E-2</c:v>
                </c:pt>
                <c:pt idx="13">
                  <c:v>9.7172925699000004E-2</c:v>
                </c:pt>
                <c:pt idx="14">
                  <c:v>9.7693334529999995E-2</c:v>
                </c:pt>
                <c:pt idx="15">
                  <c:v>9.8212524263999998E-2</c:v>
                </c:pt>
                <c:pt idx="16">
                  <c:v>9.8723427089000004E-2</c:v>
                </c:pt>
                <c:pt idx="17">
                  <c:v>9.9223694503000004E-2</c:v>
                </c:pt>
                <c:pt idx="18">
                  <c:v>9.9710065521999999E-2</c:v>
                </c:pt>
                <c:pt idx="19">
                  <c:v>0.10018081187199999</c:v>
                </c:pt>
                <c:pt idx="20">
                  <c:v>0.10063496470700001</c:v>
                </c:pt>
                <c:pt idx="21">
                  <c:v>0.101061721078</c:v>
                </c:pt>
                <c:pt idx="22">
                  <c:v>0.101463095452</c:v>
                </c:pt>
                <c:pt idx="23">
                  <c:v>0.101837284497</c:v>
                </c:pt>
                <c:pt idx="24">
                  <c:v>0.10217931007599999</c:v>
                </c:pt>
                <c:pt idx="25">
                  <c:v>0.10248741137299999</c:v>
                </c:pt>
                <c:pt idx="26">
                  <c:v>0.102758528709</c:v>
                </c:pt>
                <c:pt idx="27">
                  <c:v>0.102990210926</c:v>
                </c:pt>
                <c:pt idx="28">
                  <c:v>0.10317796482</c:v>
                </c:pt>
                <c:pt idx="29">
                  <c:v>0.103319266597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98-4CAE-8C88-693CCA40A767}"/>
            </c:ext>
          </c:extLst>
        </c:ser>
        <c:ser>
          <c:idx val="6"/>
          <c:order val="6"/>
          <c:tx>
            <c:strRef>
              <c:f>'Current Yields by Qtr'!$BP$284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Qtr'!$BP$285:$BP$314</c:f>
              <c:numCache>
                <c:formatCode>0.00%</c:formatCode>
                <c:ptCount val="30"/>
                <c:pt idx="0">
                  <c:v>0.184307683931</c:v>
                </c:pt>
                <c:pt idx="1">
                  <c:v>0.185650086696</c:v>
                </c:pt>
                <c:pt idx="2">
                  <c:v>0.18701553443899999</c:v>
                </c:pt>
                <c:pt idx="3">
                  <c:v>0.18912686744599999</c:v>
                </c:pt>
                <c:pt idx="4">
                  <c:v>0.19077249431900001</c:v>
                </c:pt>
                <c:pt idx="5">
                  <c:v>0.19258297636999999</c:v>
                </c:pt>
                <c:pt idx="6">
                  <c:v>0.193998662967</c:v>
                </c:pt>
                <c:pt idx="7">
                  <c:v>0.19501609520099999</c:v>
                </c:pt>
                <c:pt idx="8">
                  <c:v>0.19578940344000001</c:v>
                </c:pt>
                <c:pt idx="9">
                  <c:v>0.196419681539</c:v>
                </c:pt>
                <c:pt idx="10">
                  <c:v>0.19697017984500001</c:v>
                </c:pt>
                <c:pt idx="11">
                  <c:v>0.19748622510700001</c:v>
                </c:pt>
                <c:pt idx="12">
                  <c:v>0.19799612172100001</c:v>
                </c:pt>
                <c:pt idx="13">
                  <c:v>0.198513925699</c:v>
                </c:pt>
                <c:pt idx="14">
                  <c:v>0.19903433453</c:v>
                </c:pt>
                <c:pt idx="15">
                  <c:v>0.199553524264</c:v>
                </c:pt>
                <c:pt idx="16">
                  <c:v>0.20006442708899999</c:v>
                </c:pt>
                <c:pt idx="17">
                  <c:v>0.20056469450299999</c:v>
                </c:pt>
                <c:pt idx="18">
                  <c:v>0.201051065522</c:v>
                </c:pt>
                <c:pt idx="19">
                  <c:v>0.201521811872</c:v>
                </c:pt>
                <c:pt idx="20">
                  <c:v>0.20197596470699999</c:v>
                </c:pt>
                <c:pt idx="21">
                  <c:v>0.202402721078</c:v>
                </c:pt>
                <c:pt idx="22">
                  <c:v>0.20280409545200001</c:v>
                </c:pt>
                <c:pt idx="23">
                  <c:v>0.20317828449699998</c:v>
                </c:pt>
                <c:pt idx="24">
                  <c:v>0.20352031007599999</c:v>
                </c:pt>
                <c:pt idx="25">
                  <c:v>0.20382841137300001</c:v>
                </c:pt>
                <c:pt idx="26">
                  <c:v>0.204099528709</c:v>
                </c:pt>
                <c:pt idx="27">
                  <c:v>0.20433121092599998</c:v>
                </c:pt>
                <c:pt idx="28">
                  <c:v>0.20451896482000001</c:v>
                </c:pt>
                <c:pt idx="29">
                  <c:v>0.20466026659700001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98-4CAE-8C88-693CCA40A767}"/>
            </c:ext>
          </c:extLst>
        </c:ser>
        <c:ser>
          <c:idx val="7"/>
          <c:order val="7"/>
          <c:tx>
            <c:strRef>
              <c:f>'Current Yields by Qtr'!$BQ$284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Qtr'!$BQ$285:$BQ$314</c:f>
              <c:numCache>
                <c:formatCode>0.00%</c:formatCode>
                <c:ptCount val="30"/>
                <c:pt idx="0">
                  <c:v>0.25186835059766666</c:v>
                </c:pt>
                <c:pt idx="1">
                  <c:v>0.25321075336266663</c:v>
                </c:pt>
                <c:pt idx="2">
                  <c:v>0.25457620110566664</c:v>
                </c:pt>
                <c:pt idx="3">
                  <c:v>0.25668753411266665</c:v>
                </c:pt>
                <c:pt idx="4">
                  <c:v>0.25833316098566667</c:v>
                </c:pt>
                <c:pt idx="5">
                  <c:v>0.26014364303666665</c:v>
                </c:pt>
                <c:pt idx="6">
                  <c:v>0.26155932963366668</c:v>
                </c:pt>
                <c:pt idx="7">
                  <c:v>0.26257676186766665</c:v>
                </c:pt>
                <c:pt idx="8">
                  <c:v>0.26335007010666667</c:v>
                </c:pt>
                <c:pt idx="9">
                  <c:v>0.26398034820566668</c:v>
                </c:pt>
                <c:pt idx="10">
                  <c:v>0.26453084651166664</c:v>
                </c:pt>
                <c:pt idx="11">
                  <c:v>0.26504689177366664</c:v>
                </c:pt>
                <c:pt idx="12">
                  <c:v>0.26555678838766666</c:v>
                </c:pt>
                <c:pt idx="13">
                  <c:v>0.26607459236566666</c:v>
                </c:pt>
                <c:pt idx="14">
                  <c:v>0.26659500119666668</c:v>
                </c:pt>
                <c:pt idx="15">
                  <c:v>0.26711419093066668</c:v>
                </c:pt>
                <c:pt idx="16">
                  <c:v>0.26762509375566668</c:v>
                </c:pt>
                <c:pt idx="17">
                  <c:v>0.26812536116966668</c:v>
                </c:pt>
                <c:pt idx="18">
                  <c:v>0.26861173218866663</c:v>
                </c:pt>
                <c:pt idx="19">
                  <c:v>0.26908247853866668</c:v>
                </c:pt>
                <c:pt idx="20">
                  <c:v>0.26953663137366668</c:v>
                </c:pt>
                <c:pt idx="21">
                  <c:v>0.26996338774466666</c:v>
                </c:pt>
                <c:pt idx="22">
                  <c:v>0.27036476211866667</c:v>
                </c:pt>
                <c:pt idx="23">
                  <c:v>0.27073895116366664</c:v>
                </c:pt>
                <c:pt idx="24">
                  <c:v>0.27108097674266668</c:v>
                </c:pt>
                <c:pt idx="25">
                  <c:v>0.27138907803966666</c:v>
                </c:pt>
                <c:pt idx="26">
                  <c:v>0.27166019537566666</c:v>
                </c:pt>
                <c:pt idx="27">
                  <c:v>0.27189187759266664</c:v>
                </c:pt>
                <c:pt idx="28">
                  <c:v>0.27207963148666664</c:v>
                </c:pt>
                <c:pt idx="29">
                  <c:v>0.27222093326366664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98-4CAE-8C88-693CCA40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74624"/>
        <c:axId val="114156096"/>
      </c:lineChart>
      <c:catAx>
        <c:axId val="1140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4156096"/>
        <c:crosses val="autoZero"/>
        <c:auto val="1"/>
        <c:lblAlgn val="ctr"/>
        <c:lblOffset val="100"/>
        <c:noMultiLvlLbl val="0"/>
      </c:catAx>
      <c:valAx>
        <c:axId val="114156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07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9: Current Bond Yields by Rating as of 12/31/2015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Qtr'!$AZ$284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Qtr'!$AZ$285:$AZ$314</c:f>
              <c:numCache>
                <c:formatCode>0.00%</c:formatCode>
                <c:ptCount val="30"/>
                <c:pt idx="0">
                  <c:v>9.4767384160000002E-3</c:v>
                </c:pt>
                <c:pt idx="1">
                  <c:v>1.3359019114999999E-2</c:v>
                </c:pt>
                <c:pt idx="2">
                  <c:v>1.6668963802E-2</c:v>
                </c:pt>
                <c:pt idx="3">
                  <c:v>2.0097028088000003E-2</c:v>
                </c:pt>
                <c:pt idx="4">
                  <c:v>2.2973332491999999E-2</c:v>
                </c:pt>
                <c:pt idx="5">
                  <c:v>2.5458866819E-2</c:v>
                </c:pt>
                <c:pt idx="6">
                  <c:v>2.7196143439000002E-2</c:v>
                </c:pt>
                <c:pt idx="7">
                  <c:v>2.8658522883000002E-2</c:v>
                </c:pt>
                <c:pt idx="8">
                  <c:v>2.9948921115999998E-2</c:v>
                </c:pt>
                <c:pt idx="9">
                  <c:v>3.0924930136222221E-2</c:v>
                </c:pt>
                <c:pt idx="10">
                  <c:v>3.1827271327444451E-2</c:v>
                </c:pt>
                <c:pt idx="11">
                  <c:v>3.2682826124666664E-2</c:v>
                </c:pt>
                <c:pt idx="12">
                  <c:v>3.350760983288889E-2</c:v>
                </c:pt>
                <c:pt idx="13">
                  <c:v>3.4304655420111109E-2</c:v>
                </c:pt>
                <c:pt idx="14">
                  <c:v>3.5079108482333331E-2</c:v>
                </c:pt>
                <c:pt idx="15">
                  <c:v>3.5833576837555559E-2</c:v>
                </c:pt>
                <c:pt idx="16">
                  <c:v>3.6571043042777779E-2</c:v>
                </c:pt>
                <c:pt idx="17">
                  <c:v>3.7290401043E-2</c:v>
                </c:pt>
                <c:pt idx="18">
                  <c:v>3.7993683996222223E-2</c:v>
                </c:pt>
                <c:pt idx="19">
                  <c:v>3.8681168931444444E-2</c:v>
                </c:pt>
                <c:pt idx="20">
                  <c:v>3.9358156479666666E-2</c:v>
                </c:pt>
                <c:pt idx="21">
                  <c:v>4.0014364017888888E-2</c:v>
                </c:pt>
                <c:pt idx="22">
                  <c:v>4.0654727127111115E-2</c:v>
                </c:pt>
                <c:pt idx="23">
                  <c:v>4.1278720220333333E-2</c:v>
                </c:pt>
                <c:pt idx="24">
                  <c:v>4.1886598538555558E-2</c:v>
                </c:pt>
                <c:pt idx="25">
                  <c:v>4.2476015332777776E-2</c:v>
                </c:pt>
                <c:pt idx="26">
                  <c:v>4.3046911265000001E-2</c:v>
                </c:pt>
                <c:pt idx="27">
                  <c:v>4.3598427326222225E-2</c:v>
                </c:pt>
                <c:pt idx="28">
                  <c:v>4.4129973246444437E-2</c:v>
                </c:pt>
                <c:pt idx="29">
                  <c:v>4.4639273980666666E-2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A-4C51-8E69-059C1C79537E}"/>
            </c:ext>
          </c:extLst>
        </c:ser>
        <c:ser>
          <c:idx val="1"/>
          <c:order val="1"/>
          <c:tx>
            <c:strRef>
              <c:f>'Current Yields by Qtr'!$BA$284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Qtr'!$BA$285:$BA$314</c:f>
              <c:numCache>
                <c:formatCode>0.00%</c:formatCode>
                <c:ptCount val="30"/>
                <c:pt idx="0">
                  <c:v>1.2085238416E-2</c:v>
                </c:pt>
                <c:pt idx="1">
                  <c:v>1.6221019114999999E-2</c:v>
                </c:pt>
                <c:pt idx="2">
                  <c:v>1.9784463802E-2</c:v>
                </c:pt>
                <c:pt idx="3">
                  <c:v>2.3466028088000003E-2</c:v>
                </c:pt>
                <c:pt idx="4">
                  <c:v>2.6127832492E-2</c:v>
                </c:pt>
                <c:pt idx="5">
                  <c:v>2.8398866819000002E-2</c:v>
                </c:pt>
                <c:pt idx="6">
                  <c:v>3.0619143439000001E-2</c:v>
                </c:pt>
                <c:pt idx="7">
                  <c:v>3.2564522883000005E-2</c:v>
                </c:pt>
                <c:pt idx="8">
                  <c:v>3.3706046115999998E-2</c:v>
                </c:pt>
                <c:pt idx="9">
                  <c:v>3.4732457913999995E-2</c:v>
                </c:pt>
                <c:pt idx="10">
                  <c:v>3.5685201882999999E-2</c:v>
                </c:pt>
                <c:pt idx="11">
                  <c:v>3.6591159457999997E-2</c:v>
                </c:pt>
                <c:pt idx="12">
                  <c:v>3.7466345944000001E-2</c:v>
                </c:pt>
                <c:pt idx="13">
                  <c:v>3.8313794309000004E-2</c:v>
                </c:pt>
                <c:pt idx="14">
                  <c:v>3.9138650148999997E-2</c:v>
                </c:pt>
                <c:pt idx="15">
                  <c:v>3.9943521282000002E-2</c:v>
                </c:pt>
                <c:pt idx="16">
                  <c:v>4.0731390265E-2</c:v>
                </c:pt>
                <c:pt idx="17">
                  <c:v>4.1501151042999999E-2</c:v>
                </c:pt>
                <c:pt idx="18">
                  <c:v>4.2254836774E-2</c:v>
                </c:pt>
                <c:pt idx="19">
                  <c:v>4.2992724487000006E-2</c:v>
                </c:pt>
                <c:pt idx="20">
                  <c:v>4.3720114813000005E-2</c:v>
                </c:pt>
                <c:pt idx="21">
                  <c:v>4.4426725128999998E-2</c:v>
                </c:pt>
                <c:pt idx="22">
                  <c:v>4.5117491016000003E-2</c:v>
                </c:pt>
                <c:pt idx="23">
                  <c:v>4.5791886886999998E-2</c:v>
                </c:pt>
                <c:pt idx="24">
                  <c:v>4.6450167983000001E-2</c:v>
                </c:pt>
                <c:pt idx="25">
                  <c:v>4.7089987555000004E-2</c:v>
                </c:pt>
                <c:pt idx="26">
                  <c:v>4.7711286265E-2</c:v>
                </c:pt>
                <c:pt idx="27">
                  <c:v>4.8313205104000001E-2</c:v>
                </c:pt>
                <c:pt idx="28">
                  <c:v>4.8895153801999998E-2</c:v>
                </c:pt>
                <c:pt idx="29">
                  <c:v>4.9454857313999998E-2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A-4C51-8E69-059C1C79537E}"/>
            </c:ext>
          </c:extLst>
        </c:ser>
        <c:ser>
          <c:idx val="2"/>
          <c:order val="2"/>
          <c:tx>
            <c:strRef>
              <c:f>'Current Yields by Qtr'!$BB$284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Qtr'!$BB$285:$BB$314</c:f>
              <c:numCache>
                <c:formatCode>0.00%</c:formatCode>
                <c:ptCount val="30"/>
                <c:pt idx="0">
                  <c:v>1.5007738416000001E-2</c:v>
                </c:pt>
                <c:pt idx="1">
                  <c:v>1.8979019115000002E-2</c:v>
                </c:pt>
                <c:pt idx="2">
                  <c:v>2.2377963802000002E-2</c:v>
                </c:pt>
                <c:pt idx="3">
                  <c:v>2.5895028088000004E-2</c:v>
                </c:pt>
                <c:pt idx="4">
                  <c:v>2.8683332492000002E-2</c:v>
                </c:pt>
                <c:pt idx="5">
                  <c:v>3.1080866818999998E-2</c:v>
                </c:pt>
                <c:pt idx="6">
                  <c:v>3.2912476772333332E-2</c:v>
                </c:pt>
                <c:pt idx="7">
                  <c:v>3.4469189549666671E-2</c:v>
                </c:pt>
                <c:pt idx="8">
                  <c:v>3.5853921115999998E-2</c:v>
                </c:pt>
                <c:pt idx="9">
                  <c:v>3.6831341247333331E-2</c:v>
                </c:pt>
                <c:pt idx="10">
                  <c:v>3.7735093549666671E-2</c:v>
                </c:pt>
                <c:pt idx="11">
                  <c:v>3.8592059457999997E-2</c:v>
                </c:pt>
                <c:pt idx="12">
                  <c:v>3.941825427733333E-2</c:v>
                </c:pt>
                <c:pt idx="13">
                  <c:v>4.0216710975666668E-2</c:v>
                </c:pt>
                <c:pt idx="14">
                  <c:v>4.0992575148999996E-2</c:v>
                </c:pt>
                <c:pt idx="15">
                  <c:v>4.174845461533333E-2</c:v>
                </c:pt>
                <c:pt idx="16">
                  <c:v>4.2487331931666664E-2</c:v>
                </c:pt>
                <c:pt idx="17">
                  <c:v>4.3208101043000005E-2</c:v>
                </c:pt>
                <c:pt idx="18">
                  <c:v>4.3912795107333327E-2</c:v>
                </c:pt>
                <c:pt idx="19">
                  <c:v>4.4601691153666662E-2</c:v>
                </c:pt>
                <c:pt idx="20">
                  <c:v>4.5280089812999996E-2</c:v>
                </c:pt>
                <c:pt idx="21">
                  <c:v>4.5937708462333332E-2</c:v>
                </c:pt>
                <c:pt idx="22">
                  <c:v>4.6579482682666665E-2</c:v>
                </c:pt>
                <c:pt idx="23">
                  <c:v>4.7204886887000003E-2</c:v>
                </c:pt>
                <c:pt idx="24">
                  <c:v>4.7814176316333334E-2</c:v>
                </c:pt>
                <c:pt idx="25">
                  <c:v>4.8405004221666666E-2</c:v>
                </c:pt>
                <c:pt idx="26">
                  <c:v>4.8977311265000004E-2</c:v>
                </c:pt>
                <c:pt idx="27">
                  <c:v>4.9530238437333327E-2</c:v>
                </c:pt>
                <c:pt idx="28">
                  <c:v>5.0063195468666666E-2</c:v>
                </c:pt>
                <c:pt idx="29">
                  <c:v>5.0573907313999994E-2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1A-4C51-8E69-059C1C79537E}"/>
            </c:ext>
          </c:extLst>
        </c:ser>
        <c:ser>
          <c:idx val="3"/>
          <c:order val="3"/>
          <c:tx>
            <c:strRef>
              <c:f>'Current Yields by Qtr'!$BC$284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Qtr'!$BC$285:$BC$314</c:f>
              <c:numCache>
                <c:formatCode>0.00%</c:formatCode>
                <c:ptCount val="30"/>
                <c:pt idx="0">
                  <c:v>2.1070238416E-2</c:v>
                </c:pt>
                <c:pt idx="1">
                  <c:v>2.5949019114999999E-2</c:v>
                </c:pt>
                <c:pt idx="2">
                  <c:v>3.0255463801999997E-2</c:v>
                </c:pt>
                <c:pt idx="3">
                  <c:v>3.4680028087999998E-2</c:v>
                </c:pt>
                <c:pt idx="4">
                  <c:v>3.8217832492000003E-2</c:v>
                </c:pt>
                <c:pt idx="5">
                  <c:v>4.1364866819E-2</c:v>
                </c:pt>
                <c:pt idx="6">
                  <c:v>4.2915810105666669E-2</c:v>
                </c:pt>
                <c:pt idx="7">
                  <c:v>4.4191856216333335E-2</c:v>
                </c:pt>
                <c:pt idx="8">
                  <c:v>4.5295921115999997E-2</c:v>
                </c:pt>
                <c:pt idx="9">
                  <c:v>4.6357279342571431E-2</c:v>
                </c:pt>
                <c:pt idx="10">
                  <c:v>4.7344969740142857E-2</c:v>
                </c:pt>
                <c:pt idx="11">
                  <c:v>4.8285873743714285E-2</c:v>
                </c:pt>
                <c:pt idx="12">
                  <c:v>4.9196006658285718E-2</c:v>
                </c:pt>
                <c:pt idx="13">
                  <c:v>5.0078401451857144E-2</c:v>
                </c:pt>
                <c:pt idx="14">
                  <c:v>5.0938203720428565E-2</c:v>
                </c:pt>
                <c:pt idx="15">
                  <c:v>5.1778021282E-2</c:v>
                </c:pt>
                <c:pt idx="16">
                  <c:v>5.2600836693571434E-2</c:v>
                </c:pt>
                <c:pt idx="17">
                  <c:v>5.3405543900142863E-2</c:v>
                </c:pt>
                <c:pt idx="18">
                  <c:v>5.4194176059714286E-2</c:v>
                </c:pt>
                <c:pt idx="19">
                  <c:v>5.4967010201285714E-2</c:v>
                </c:pt>
                <c:pt idx="20">
                  <c:v>5.5729346955857142E-2</c:v>
                </c:pt>
                <c:pt idx="21">
                  <c:v>5.6470903700428572E-2</c:v>
                </c:pt>
                <c:pt idx="22">
                  <c:v>5.7196616015999999E-2</c:v>
                </c:pt>
                <c:pt idx="23">
                  <c:v>5.7905958315571424E-2</c:v>
                </c:pt>
                <c:pt idx="24">
                  <c:v>5.8599185840142856E-2</c:v>
                </c:pt>
                <c:pt idx="25">
                  <c:v>5.9273951840714288E-2</c:v>
                </c:pt>
                <c:pt idx="26">
                  <c:v>5.9930196979285713E-2</c:v>
                </c:pt>
                <c:pt idx="27">
                  <c:v>6.0567062246857144E-2</c:v>
                </c:pt>
                <c:pt idx="28">
                  <c:v>6.118395737342857E-2</c:v>
                </c:pt>
                <c:pt idx="29">
                  <c:v>6.1778607314000006E-2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1A-4C51-8E69-059C1C79537E}"/>
            </c:ext>
          </c:extLst>
        </c:ser>
        <c:ser>
          <c:idx val="4"/>
          <c:order val="4"/>
          <c:tx>
            <c:strRef>
              <c:f>'Current Yields by Qtr'!$BD$284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Qtr'!$BD$285:$BD$314</c:f>
              <c:numCache>
                <c:formatCode>0.00%</c:formatCode>
                <c:ptCount val="30"/>
                <c:pt idx="0">
                  <c:v>5.0404238416000002E-2</c:v>
                </c:pt>
                <c:pt idx="1">
                  <c:v>5.3585019115E-2</c:v>
                </c:pt>
                <c:pt idx="2">
                  <c:v>5.6193463802E-2</c:v>
                </c:pt>
                <c:pt idx="3">
                  <c:v>5.8920028088000002E-2</c:v>
                </c:pt>
                <c:pt idx="4">
                  <c:v>6.0908832491999999E-2</c:v>
                </c:pt>
                <c:pt idx="5">
                  <c:v>6.2506866819000001E-2</c:v>
                </c:pt>
                <c:pt idx="6">
                  <c:v>6.3715143439000005E-2</c:v>
                </c:pt>
                <c:pt idx="7">
                  <c:v>6.4648522883000006E-2</c:v>
                </c:pt>
                <c:pt idx="8">
                  <c:v>6.5409921115999997E-2</c:v>
                </c:pt>
                <c:pt idx="9">
                  <c:v>6.6056207913999992E-2</c:v>
                </c:pt>
                <c:pt idx="10">
                  <c:v>6.6628826883000009E-2</c:v>
                </c:pt>
                <c:pt idx="11">
                  <c:v>6.7154659458000004E-2</c:v>
                </c:pt>
                <c:pt idx="12">
                  <c:v>6.7649720944E-2</c:v>
                </c:pt>
                <c:pt idx="13">
                  <c:v>6.8117044309000008E-2</c:v>
                </c:pt>
                <c:pt idx="14">
                  <c:v>6.8561775148999998E-2</c:v>
                </c:pt>
                <c:pt idx="15">
                  <c:v>6.8986521282000002E-2</c:v>
                </c:pt>
                <c:pt idx="16">
                  <c:v>6.9394265265000005E-2</c:v>
                </c:pt>
                <c:pt idx="17">
                  <c:v>6.9783901043000002E-2</c:v>
                </c:pt>
                <c:pt idx="18">
                  <c:v>7.0157461774000007E-2</c:v>
                </c:pt>
                <c:pt idx="19">
                  <c:v>7.0515224486999997E-2</c:v>
                </c:pt>
                <c:pt idx="20">
                  <c:v>7.0862489813000001E-2</c:v>
                </c:pt>
                <c:pt idx="21">
                  <c:v>7.1188975128999993E-2</c:v>
                </c:pt>
                <c:pt idx="22">
                  <c:v>7.1499616015999995E-2</c:v>
                </c:pt>
                <c:pt idx="23">
                  <c:v>7.1793886887000002E-2</c:v>
                </c:pt>
                <c:pt idx="24">
                  <c:v>7.2072042983000004E-2</c:v>
                </c:pt>
                <c:pt idx="25">
                  <c:v>7.2331737554999997E-2</c:v>
                </c:pt>
                <c:pt idx="26">
                  <c:v>7.2572911264999998E-2</c:v>
                </c:pt>
                <c:pt idx="27">
                  <c:v>7.2794705104000004E-2</c:v>
                </c:pt>
                <c:pt idx="28">
                  <c:v>7.2996528801999999E-2</c:v>
                </c:pt>
                <c:pt idx="29">
                  <c:v>7.3176107313999997E-2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1A-4C51-8E69-059C1C79537E}"/>
            </c:ext>
          </c:extLst>
        </c:ser>
        <c:ser>
          <c:idx val="5"/>
          <c:order val="5"/>
          <c:tx>
            <c:strRef>
              <c:f>'Current Yields by Qtr'!$BE$284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Qtr'!$BE$285:$BE$314</c:f>
              <c:numCache>
                <c:formatCode>0.00%</c:formatCode>
                <c:ptCount val="30"/>
                <c:pt idx="0">
                  <c:v>7.4428238416000006E-2</c:v>
                </c:pt>
                <c:pt idx="1">
                  <c:v>7.7609019115000011E-2</c:v>
                </c:pt>
                <c:pt idx="2">
                  <c:v>8.0217463802000011E-2</c:v>
                </c:pt>
                <c:pt idx="3">
                  <c:v>8.2944028087999999E-2</c:v>
                </c:pt>
                <c:pt idx="4">
                  <c:v>8.493283249200001E-2</c:v>
                </c:pt>
                <c:pt idx="5">
                  <c:v>8.6530866819000005E-2</c:v>
                </c:pt>
                <c:pt idx="6">
                  <c:v>8.7739143439000009E-2</c:v>
                </c:pt>
                <c:pt idx="7">
                  <c:v>8.867252288300001E-2</c:v>
                </c:pt>
                <c:pt idx="8">
                  <c:v>8.9433921116000001E-2</c:v>
                </c:pt>
                <c:pt idx="9">
                  <c:v>9.008020791400001E-2</c:v>
                </c:pt>
                <c:pt idx="10">
                  <c:v>9.0652826882999998E-2</c:v>
                </c:pt>
                <c:pt idx="11">
                  <c:v>9.1178659458000008E-2</c:v>
                </c:pt>
                <c:pt idx="12">
                  <c:v>9.1673720944000003E-2</c:v>
                </c:pt>
                <c:pt idx="13">
                  <c:v>9.2141044308999998E-2</c:v>
                </c:pt>
                <c:pt idx="14">
                  <c:v>9.2585775149000002E-2</c:v>
                </c:pt>
                <c:pt idx="15">
                  <c:v>9.3010521282000005E-2</c:v>
                </c:pt>
                <c:pt idx="16">
                  <c:v>9.3418265265000008E-2</c:v>
                </c:pt>
                <c:pt idx="17">
                  <c:v>9.3807901043000005E-2</c:v>
                </c:pt>
                <c:pt idx="18">
                  <c:v>9.4181461773999997E-2</c:v>
                </c:pt>
                <c:pt idx="19">
                  <c:v>9.4539224487000001E-2</c:v>
                </c:pt>
                <c:pt idx="20">
                  <c:v>9.4886489813000005E-2</c:v>
                </c:pt>
                <c:pt idx="21">
                  <c:v>9.521297512900001E-2</c:v>
                </c:pt>
                <c:pt idx="22">
                  <c:v>9.5523616016000013E-2</c:v>
                </c:pt>
                <c:pt idx="23">
                  <c:v>9.5817886887000006E-2</c:v>
                </c:pt>
                <c:pt idx="24">
                  <c:v>9.6096042983000007E-2</c:v>
                </c:pt>
                <c:pt idx="25">
                  <c:v>9.6355737555000001E-2</c:v>
                </c:pt>
                <c:pt idx="26">
                  <c:v>9.6596911265000002E-2</c:v>
                </c:pt>
                <c:pt idx="27">
                  <c:v>9.6818705104000008E-2</c:v>
                </c:pt>
                <c:pt idx="28">
                  <c:v>9.7020528802000003E-2</c:v>
                </c:pt>
                <c:pt idx="29">
                  <c:v>9.7200107314E-2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1A-4C51-8E69-059C1C79537E}"/>
            </c:ext>
          </c:extLst>
        </c:ser>
        <c:ser>
          <c:idx val="6"/>
          <c:order val="6"/>
          <c:tx>
            <c:strRef>
              <c:f>'Current Yields by Qtr'!$BF$284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Qtr'!$BF$285:$BF$314</c:f>
              <c:numCache>
                <c:formatCode>0.00%</c:formatCode>
                <c:ptCount val="30"/>
                <c:pt idx="0">
                  <c:v>0.146286238416</c:v>
                </c:pt>
                <c:pt idx="1">
                  <c:v>0.14946701911500002</c:v>
                </c:pt>
                <c:pt idx="2">
                  <c:v>0.15207546380200002</c:v>
                </c:pt>
                <c:pt idx="3">
                  <c:v>0.154802028088</c:v>
                </c:pt>
                <c:pt idx="4">
                  <c:v>0.15679083249200002</c:v>
                </c:pt>
                <c:pt idx="5">
                  <c:v>0.158388866819</c:v>
                </c:pt>
                <c:pt idx="6">
                  <c:v>0.159597143439</c:v>
                </c:pt>
                <c:pt idx="7">
                  <c:v>0.16053052288300002</c:v>
                </c:pt>
                <c:pt idx="8">
                  <c:v>0.16129192111599999</c:v>
                </c:pt>
                <c:pt idx="9">
                  <c:v>0.16193820791400002</c:v>
                </c:pt>
                <c:pt idx="10">
                  <c:v>0.162510826883</c:v>
                </c:pt>
                <c:pt idx="11">
                  <c:v>0.163036659458</c:v>
                </c:pt>
                <c:pt idx="12">
                  <c:v>0.16353172094400001</c:v>
                </c:pt>
                <c:pt idx="13">
                  <c:v>0.163999044309</c:v>
                </c:pt>
                <c:pt idx="14">
                  <c:v>0.16444377514899999</c:v>
                </c:pt>
                <c:pt idx="15">
                  <c:v>0.16486852128200002</c:v>
                </c:pt>
                <c:pt idx="16">
                  <c:v>0.165276265265</c:v>
                </c:pt>
                <c:pt idx="17">
                  <c:v>0.165665901043</c:v>
                </c:pt>
                <c:pt idx="18">
                  <c:v>0.166039461774</c:v>
                </c:pt>
                <c:pt idx="19">
                  <c:v>0.16639722448700001</c:v>
                </c:pt>
                <c:pt idx="20">
                  <c:v>0.166744489813</c:v>
                </c:pt>
                <c:pt idx="21">
                  <c:v>0.16707097512900002</c:v>
                </c:pt>
                <c:pt idx="22">
                  <c:v>0.16738161601600002</c:v>
                </c:pt>
                <c:pt idx="23">
                  <c:v>0.167675886887</c:v>
                </c:pt>
                <c:pt idx="24">
                  <c:v>0.16795404298300001</c:v>
                </c:pt>
                <c:pt idx="25">
                  <c:v>0.16821373755500002</c:v>
                </c:pt>
                <c:pt idx="26">
                  <c:v>0.16845491126500001</c:v>
                </c:pt>
                <c:pt idx="27">
                  <c:v>0.16867670510400001</c:v>
                </c:pt>
                <c:pt idx="28">
                  <c:v>0.16887852880199999</c:v>
                </c:pt>
                <c:pt idx="29">
                  <c:v>0.16905810731400001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1A-4C51-8E69-059C1C79537E}"/>
            </c:ext>
          </c:extLst>
        </c:ser>
        <c:ser>
          <c:idx val="7"/>
          <c:order val="7"/>
          <c:tx>
            <c:strRef>
              <c:f>'Current Yields by Qtr'!$BG$284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Qtr'!$BG$285:$BG$314</c:f>
              <c:numCache>
                <c:formatCode>0.00%</c:formatCode>
                <c:ptCount val="30"/>
                <c:pt idx="0">
                  <c:v>0.19419157174933332</c:v>
                </c:pt>
                <c:pt idx="1">
                  <c:v>0.19737235244833334</c:v>
                </c:pt>
                <c:pt idx="2">
                  <c:v>0.19998079713533334</c:v>
                </c:pt>
                <c:pt idx="3">
                  <c:v>0.20270736142133333</c:v>
                </c:pt>
                <c:pt idx="4">
                  <c:v>0.20469616582533334</c:v>
                </c:pt>
                <c:pt idx="5">
                  <c:v>0.20629420015233335</c:v>
                </c:pt>
                <c:pt idx="6">
                  <c:v>0.20750247677233333</c:v>
                </c:pt>
                <c:pt idx="7">
                  <c:v>0.20843585621633334</c:v>
                </c:pt>
                <c:pt idx="8">
                  <c:v>0.20919725444933335</c:v>
                </c:pt>
                <c:pt idx="9">
                  <c:v>0.20984354124733334</c:v>
                </c:pt>
                <c:pt idx="10">
                  <c:v>0.21041616021633333</c:v>
                </c:pt>
                <c:pt idx="11">
                  <c:v>0.21094199279133333</c:v>
                </c:pt>
                <c:pt idx="12">
                  <c:v>0.21143705427733334</c:v>
                </c:pt>
                <c:pt idx="13">
                  <c:v>0.21190437764233333</c:v>
                </c:pt>
                <c:pt idx="14">
                  <c:v>0.21234910848233335</c:v>
                </c:pt>
                <c:pt idx="15">
                  <c:v>0.21277385461533332</c:v>
                </c:pt>
                <c:pt idx="16">
                  <c:v>0.21318159859833333</c:v>
                </c:pt>
                <c:pt idx="17">
                  <c:v>0.21357123437633335</c:v>
                </c:pt>
                <c:pt idx="18">
                  <c:v>0.21394479510733333</c:v>
                </c:pt>
                <c:pt idx="19">
                  <c:v>0.21430255782033333</c:v>
                </c:pt>
                <c:pt idx="20">
                  <c:v>0.21464982314633335</c:v>
                </c:pt>
                <c:pt idx="21">
                  <c:v>0.21497630846233334</c:v>
                </c:pt>
                <c:pt idx="22">
                  <c:v>0.21528694934933335</c:v>
                </c:pt>
                <c:pt idx="23">
                  <c:v>0.21558122022033332</c:v>
                </c:pt>
                <c:pt idx="24">
                  <c:v>0.21585937631633334</c:v>
                </c:pt>
                <c:pt idx="25">
                  <c:v>0.21611907088833335</c:v>
                </c:pt>
                <c:pt idx="26">
                  <c:v>0.21636024459833333</c:v>
                </c:pt>
                <c:pt idx="27">
                  <c:v>0.21658203843733334</c:v>
                </c:pt>
                <c:pt idx="28">
                  <c:v>0.21678386213533335</c:v>
                </c:pt>
                <c:pt idx="29">
                  <c:v>0.21696344064733333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1A-4C51-8E69-059C1C79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75648"/>
        <c:axId val="114158400"/>
      </c:lineChart>
      <c:catAx>
        <c:axId val="1140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4158400"/>
        <c:crosses val="autoZero"/>
        <c:auto val="1"/>
        <c:lblAlgn val="ctr"/>
        <c:lblOffset val="100"/>
        <c:noMultiLvlLbl val="0"/>
      </c:catAx>
      <c:valAx>
        <c:axId val="11415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07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Current Bond Yields by Rating as of 6/30/2016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794305818960516E-2"/>
          <c:y val="4.7707614378392701E-2"/>
          <c:w val="0.8896250988802944"/>
          <c:h val="0.8948484755890096"/>
        </c:manualLayout>
      </c:layout>
      <c:lineChart>
        <c:grouping val="standard"/>
        <c:varyColors val="0"/>
        <c:ser>
          <c:idx val="0"/>
          <c:order val="0"/>
          <c:tx>
            <c:strRef>
              <c:f>'Current Yields by Qtr'!$BT$284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Qtr'!$BT$285:$BT$314</c:f>
              <c:numCache>
                <c:formatCode>0.00%</c:formatCode>
                <c:ptCount val="30"/>
                <c:pt idx="0">
                  <c:v>7.706212778E-3</c:v>
                </c:pt>
                <c:pt idx="1">
                  <c:v>8.7979657389999997E-3</c:v>
                </c:pt>
                <c:pt idx="2">
                  <c:v>1.0341129336E-2</c:v>
                </c:pt>
                <c:pt idx="3">
                  <c:v>1.2226156363E-2</c:v>
                </c:pt>
                <c:pt idx="4">
                  <c:v>1.467929342E-2</c:v>
                </c:pt>
                <c:pt idx="5">
                  <c:v>1.7420443455999999E-2</c:v>
                </c:pt>
                <c:pt idx="6">
                  <c:v>1.8955346235333334E-2</c:v>
                </c:pt>
                <c:pt idx="7">
                  <c:v>2.0095906659666665E-2</c:v>
                </c:pt>
                <c:pt idx="8">
                  <c:v>2.1005535340999998E-2</c:v>
                </c:pt>
                <c:pt idx="9">
                  <c:v>2.1821337872666664E-2</c:v>
                </c:pt>
                <c:pt idx="10">
                  <c:v>2.2579494632333334E-2</c:v>
                </c:pt>
                <c:pt idx="11">
                  <c:v>2.3327757082000002E-2</c:v>
                </c:pt>
                <c:pt idx="12">
                  <c:v>2.4097195724666669E-2</c:v>
                </c:pt>
                <c:pt idx="13">
                  <c:v>2.4899515518333332E-2</c:v>
                </c:pt>
                <c:pt idx="14">
                  <c:v>2.5724090113E-2</c:v>
                </c:pt>
                <c:pt idx="15">
                  <c:v>2.6562656871666666E-2</c:v>
                </c:pt>
                <c:pt idx="16">
                  <c:v>2.740472819433333E-2</c:v>
                </c:pt>
                <c:pt idx="17">
                  <c:v>2.8245345913E-2</c:v>
                </c:pt>
                <c:pt idx="18">
                  <c:v>2.9079451343666667E-2</c:v>
                </c:pt>
                <c:pt idx="19">
                  <c:v>2.9903687369333333E-2</c:v>
                </c:pt>
                <c:pt idx="20">
                  <c:v>3.0715842380999999E-2</c:v>
                </c:pt>
                <c:pt idx="21">
                  <c:v>3.1504486910666665E-2</c:v>
                </c:pt>
                <c:pt idx="22">
                  <c:v>3.2270633118333336E-2</c:v>
                </c:pt>
                <c:pt idx="23">
                  <c:v>3.3012065797000001E-2</c:v>
                </c:pt>
                <c:pt idx="24">
                  <c:v>3.3723171388666665E-2</c:v>
                </c:pt>
                <c:pt idx="25">
                  <c:v>3.4401871559333337E-2</c:v>
                </c:pt>
                <c:pt idx="26">
                  <c:v>3.5044769502999999E-2</c:v>
                </c:pt>
                <c:pt idx="27">
                  <c:v>3.5649248968666669E-2</c:v>
                </c:pt>
                <c:pt idx="28">
                  <c:v>3.6210431442333331E-2</c:v>
                </c:pt>
                <c:pt idx="29">
                  <c:v>3.6725635279999995E-2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5-4392-AB1B-609797D45AA0}"/>
            </c:ext>
          </c:extLst>
        </c:ser>
        <c:ser>
          <c:idx val="1"/>
          <c:order val="1"/>
          <c:tx>
            <c:strRef>
              <c:f>'Current Yields by Qtr'!$BU$284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Qtr'!$BU$285:$BU$314</c:f>
              <c:numCache>
                <c:formatCode>0.00%</c:formatCode>
                <c:ptCount val="30"/>
                <c:pt idx="0">
                  <c:v>9.5502127780000001E-3</c:v>
                </c:pt>
                <c:pt idx="1">
                  <c:v>1.1296965739000001E-2</c:v>
                </c:pt>
                <c:pt idx="2">
                  <c:v>1.3495129336E-2</c:v>
                </c:pt>
                <c:pt idx="3">
                  <c:v>1.6035156363E-2</c:v>
                </c:pt>
                <c:pt idx="4">
                  <c:v>1.7439793419999999E-2</c:v>
                </c:pt>
                <c:pt idx="5">
                  <c:v>1.9132443456000001E-2</c:v>
                </c:pt>
                <c:pt idx="6">
                  <c:v>2.0813346235333333E-2</c:v>
                </c:pt>
                <c:pt idx="7">
                  <c:v>2.2099906659666668E-2</c:v>
                </c:pt>
                <c:pt idx="8">
                  <c:v>2.3155535340999997E-2</c:v>
                </c:pt>
                <c:pt idx="9">
                  <c:v>2.4080796206E-2</c:v>
                </c:pt>
                <c:pt idx="10">
                  <c:v>2.4948411299000002E-2</c:v>
                </c:pt>
                <c:pt idx="11">
                  <c:v>2.5806132082E-2</c:v>
                </c:pt>
                <c:pt idx="12">
                  <c:v>2.6685029058E-2</c:v>
                </c:pt>
                <c:pt idx="13">
                  <c:v>2.7596807184999999E-2</c:v>
                </c:pt>
                <c:pt idx="14">
                  <c:v>2.8530840113E-2</c:v>
                </c:pt>
                <c:pt idx="15">
                  <c:v>2.9478865205000003E-2</c:v>
                </c:pt>
                <c:pt idx="16">
                  <c:v>3.0430394861E-2</c:v>
                </c:pt>
                <c:pt idx="17">
                  <c:v>3.1380470913000003E-2</c:v>
                </c:pt>
                <c:pt idx="18">
                  <c:v>3.2324034676999999E-2</c:v>
                </c:pt>
                <c:pt idx="19">
                  <c:v>3.3257729036000001E-2</c:v>
                </c:pt>
                <c:pt idx="20">
                  <c:v>3.4179342380999997E-2</c:v>
                </c:pt>
                <c:pt idx="21">
                  <c:v>3.5077445244E-2</c:v>
                </c:pt>
                <c:pt idx="22">
                  <c:v>3.5953049785000003E-2</c:v>
                </c:pt>
                <c:pt idx="23">
                  <c:v>3.6803940797000001E-2</c:v>
                </c:pt>
                <c:pt idx="24">
                  <c:v>3.7624504721999998E-2</c:v>
                </c:pt>
                <c:pt idx="25">
                  <c:v>3.8412663226000003E-2</c:v>
                </c:pt>
                <c:pt idx="26">
                  <c:v>3.9165019502999998E-2</c:v>
                </c:pt>
                <c:pt idx="27">
                  <c:v>3.9878957302000001E-2</c:v>
                </c:pt>
                <c:pt idx="28">
                  <c:v>4.0549598109000003E-2</c:v>
                </c:pt>
                <c:pt idx="29">
                  <c:v>4.117426028E-2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5-4392-AB1B-609797D45AA0}"/>
            </c:ext>
          </c:extLst>
        </c:ser>
        <c:ser>
          <c:idx val="2"/>
          <c:order val="2"/>
          <c:tx>
            <c:strRef>
              <c:f>'Current Yields by Qtr'!$BV$284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Qtr'!$BV$285:$BV$314</c:f>
              <c:numCache>
                <c:formatCode>0.00%</c:formatCode>
                <c:ptCount val="30"/>
                <c:pt idx="0">
                  <c:v>1.1477712777999999E-2</c:v>
                </c:pt>
                <c:pt idx="1">
                  <c:v>1.3323965739E-2</c:v>
                </c:pt>
                <c:pt idx="2">
                  <c:v>1.5621629336E-2</c:v>
                </c:pt>
                <c:pt idx="3">
                  <c:v>1.8261156362999999E-2</c:v>
                </c:pt>
                <c:pt idx="4">
                  <c:v>2.020229342E-2</c:v>
                </c:pt>
                <c:pt idx="5">
                  <c:v>2.2431443456E-2</c:v>
                </c:pt>
                <c:pt idx="6">
                  <c:v>2.4300679568666668E-2</c:v>
                </c:pt>
                <c:pt idx="7">
                  <c:v>2.5775573326333331E-2</c:v>
                </c:pt>
                <c:pt idx="8">
                  <c:v>2.7019535341E-2</c:v>
                </c:pt>
                <c:pt idx="9">
                  <c:v>2.7864437872666667E-2</c:v>
                </c:pt>
                <c:pt idx="10">
                  <c:v>2.865169463233333E-2</c:v>
                </c:pt>
                <c:pt idx="11">
                  <c:v>2.9429057081999999E-2</c:v>
                </c:pt>
                <c:pt idx="12">
                  <c:v>3.0227595724666666E-2</c:v>
                </c:pt>
                <c:pt idx="13">
                  <c:v>3.105901551833333E-2</c:v>
                </c:pt>
                <c:pt idx="14">
                  <c:v>3.1912690112999999E-2</c:v>
                </c:pt>
                <c:pt idx="15">
                  <c:v>3.2780356871666666E-2</c:v>
                </c:pt>
                <c:pt idx="16">
                  <c:v>3.3651528194333327E-2</c:v>
                </c:pt>
                <c:pt idx="17">
                  <c:v>3.4521245913000001E-2</c:v>
                </c:pt>
                <c:pt idx="18">
                  <c:v>3.5384451343666662E-2</c:v>
                </c:pt>
                <c:pt idx="19">
                  <c:v>3.6237787369333335E-2</c:v>
                </c:pt>
                <c:pt idx="20">
                  <c:v>3.7079042381000002E-2</c:v>
                </c:pt>
                <c:pt idx="21">
                  <c:v>3.7896786910666669E-2</c:v>
                </c:pt>
                <c:pt idx="22">
                  <c:v>3.869203311833333E-2</c:v>
                </c:pt>
                <c:pt idx="23">
                  <c:v>3.9462565796999999E-2</c:v>
                </c:pt>
                <c:pt idx="24">
                  <c:v>4.0202771388666667E-2</c:v>
                </c:pt>
                <c:pt idx="25">
                  <c:v>4.0910571559333336E-2</c:v>
                </c:pt>
                <c:pt idx="26">
                  <c:v>4.1582569503000003E-2</c:v>
                </c:pt>
                <c:pt idx="27">
                  <c:v>4.221614896866667E-2</c:v>
                </c:pt>
                <c:pt idx="28">
                  <c:v>4.2806431442333336E-2</c:v>
                </c:pt>
                <c:pt idx="29">
                  <c:v>4.3350735279999997E-2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5-4392-AB1B-609797D45AA0}"/>
            </c:ext>
          </c:extLst>
        </c:ser>
        <c:ser>
          <c:idx val="3"/>
          <c:order val="3"/>
          <c:tx>
            <c:strRef>
              <c:f>'Current Yields by Qtr'!$BW$284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Qtr'!$BW$285:$BW$314</c:f>
              <c:numCache>
                <c:formatCode>0.00%</c:formatCode>
                <c:ptCount val="30"/>
                <c:pt idx="0">
                  <c:v>1.6542212777999998E-2</c:v>
                </c:pt>
                <c:pt idx="1">
                  <c:v>1.9102965739E-2</c:v>
                </c:pt>
                <c:pt idx="2">
                  <c:v>2.2115129335999999E-2</c:v>
                </c:pt>
                <c:pt idx="3">
                  <c:v>2.5469156363000001E-2</c:v>
                </c:pt>
                <c:pt idx="4">
                  <c:v>2.8093793419999999E-2</c:v>
                </c:pt>
                <c:pt idx="5">
                  <c:v>3.1006443456000003E-2</c:v>
                </c:pt>
                <c:pt idx="6">
                  <c:v>3.296634623533333E-2</c:v>
                </c:pt>
                <c:pt idx="7">
                  <c:v>3.453190665966667E-2</c:v>
                </c:pt>
                <c:pt idx="8">
                  <c:v>3.5866535340999997E-2</c:v>
                </c:pt>
                <c:pt idx="9">
                  <c:v>3.6769742634571431E-2</c:v>
                </c:pt>
                <c:pt idx="10">
                  <c:v>3.7615304156142858E-2</c:v>
                </c:pt>
                <c:pt idx="11">
                  <c:v>3.845097136771429E-2</c:v>
                </c:pt>
                <c:pt idx="12">
                  <c:v>3.9307814772285718E-2</c:v>
                </c:pt>
                <c:pt idx="13">
                  <c:v>4.0197539327857142E-2</c:v>
                </c:pt>
                <c:pt idx="14">
                  <c:v>4.1109518684428567E-2</c:v>
                </c:pt>
                <c:pt idx="15">
                  <c:v>4.2035490204999998E-2</c:v>
                </c:pt>
                <c:pt idx="16">
                  <c:v>4.296496628957143E-2</c:v>
                </c:pt>
                <c:pt idx="17">
                  <c:v>4.389298877014286E-2</c:v>
                </c:pt>
                <c:pt idx="18">
                  <c:v>4.4814498962714291E-2</c:v>
                </c:pt>
                <c:pt idx="19">
                  <c:v>4.5726139750285714E-2</c:v>
                </c:pt>
                <c:pt idx="20">
                  <c:v>4.6625699523857145E-2</c:v>
                </c:pt>
                <c:pt idx="21">
                  <c:v>4.7501748815428575E-2</c:v>
                </c:pt>
                <c:pt idx="22">
                  <c:v>4.8355299785E-2</c:v>
                </c:pt>
                <c:pt idx="23">
                  <c:v>4.9184137225571425E-2</c:v>
                </c:pt>
                <c:pt idx="24">
                  <c:v>4.998264757914285E-2</c:v>
                </c:pt>
                <c:pt idx="25">
                  <c:v>5.074875251171429E-2</c:v>
                </c:pt>
                <c:pt idx="26">
                  <c:v>5.1479055217285713E-2</c:v>
                </c:pt>
                <c:pt idx="27">
                  <c:v>5.2170939444857144E-2</c:v>
                </c:pt>
                <c:pt idx="28">
                  <c:v>5.2819526680428573E-2</c:v>
                </c:pt>
                <c:pt idx="29">
                  <c:v>5.3422135280000005E-2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5-4392-AB1B-609797D45AA0}"/>
            </c:ext>
          </c:extLst>
        </c:ser>
        <c:ser>
          <c:idx val="4"/>
          <c:order val="4"/>
          <c:tx>
            <c:strRef>
              <c:f>'Current Yields by Qtr'!$BX$284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Qtr'!$BX$285:$BX$314</c:f>
              <c:numCache>
                <c:formatCode>0.00%</c:formatCode>
                <c:ptCount val="30"/>
                <c:pt idx="0">
                  <c:v>4.5628712778E-2</c:v>
                </c:pt>
                <c:pt idx="1">
                  <c:v>4.6507965738999998E-2</c:v>
                </c:pt>
                <c:pt idx="2">
                  <c:v>4.7838629335999999E-2</c:v>
                </c:pt>
                <c:pt idx="3">
                  <c:v>4.9511156363000006E-2</c:v>
                </c:pt>
                <c:pt idx="4">
                  <c:v>5.0841293420000003E-2</c:v>
                </c:pt>
                <c:pt idx="5">
                  <c:v>5.2459443456000003E-2</c:v>
                </c:pt>
                <c:pt idx="6">
                  <c:v>5.3702012902000003E-2</c:v>
                </c:pt>
                <c:pt idx="7">
                  <c:v>5.4550239993000002E-2</c:v>
                </c:pt>
                <c:pt idx="8">
                  <c:v>5.5167535341000003E-2</c:v>
                </c:pt>
                <c:pt idx="9">
                  <c:v>5.5660171206000003E-2</c:v>
                </c:pt>
                <c:pt idx="10">
                  <c:v>5.6095161299000003E-2</c:v>
                </c:pt>
                <c:pt idx="11">
                  <c:v>5.6520257082000001E-2</c:v>
                </c:pt>
                <c:pt idx="12">
                  <c:v>5.6966529058000002E-2</c:v>
                </c:pt>
                <c:pt idx="13">
                  <c:v>5.7445682184999999E-2</c:v>
                </c:pt>
                <c:pt idx="14">
                  <c:v>5.7947090113000005E-2</c:v>
                </c:pt>
                <c:pt idx="15">
                  <c:v>5.8462490205000002E-2</c:v>
                </c:pt>
                <c:pt idx="16">
                  <c:v>5.8981394861E-2</c:v>
                </c:pt>
                <c:pt idx="17">
                  <c:v>5.9498845913000004E-2</c:v>
                </c:pt>
                <c:pt idx="18">
                  <c:v>6.0009784677000001E-2</c:v>
                </c:pt>
                <c:pt idx="19">
                  <c:v>6.0510854035999997E-2</c:v>
                </c:pt>
                <c:pt idx="20">
                  <c:v>6.0999842381000001E-2</c:v>
                </c:pt>
                <c:pt idx="21">
                  <c:v>6.1465320244000005E-2</c:v>
                </c:pt>
                <c:pt idx="22">
                  <c:v>6.1908299785000002E-2</c:v>
                </c:pt>
                <c:pt idx="23">
                  <c:v>6.2326565797000001E-2</c:v>
                </c:pt>
                <c:pt idx="24">
                  <c:v>6.2714504721999992E-2</c:v>
                </c:pt>
                <c:pt idx="25">
                  <c:v>6.3070038226000005E-2</c:v>
                </c:pt>
                <c:pt idx="26">
                  <c:v>6.3389769503000001E-2</c:v>
                </c:pt>
                <c:pt idx="27">
                  <c:v>6.3671082301999998E-2</c:v>
                </c:pt>
                <c:pt idx="28">
                  <c:v>6.3909098109000001E-2</c:v>
                </c:pt>
                <c:pt idx="29">
                  <c:v>6.4101135279999999E-2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25-4392-AB1B-609797D45AA0}"/>
            </c:ext>
          </c:extLst>
        </c:ser>
        <c:ser>
          <c:idx val="5"/>
          <c:order val="5"/>
          <c:tx>
            <c:strRef>
              <c:f>'Current Yields by Qtr'!$BY$284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Qtr'!$BY$285:$BY$314</c:f>
              <c:numCache>
                <c:formatCode>0.00%</c:formatCode>
                <c:ptCount val="30"/>
                <c:pt idx="0">
                  <c:v>6.6504712778000005E-2</c:v>
                </c:pt>
                <c:pt idx="1">
                  <c:v>6.7383965739000004E-2</c:v>
                </c:pt>
                <c:pt idx="2">
                  <c:v>6.8714629336000005E-2</c:v>
                </c:pt>
                <c:pt idx="3">
                  <c:v>7.0387156362999997E-2</c:v>
                </c:pt>
                <c:pt idx="4">
                  <c:v>7.1717293419999995E-2</c:v>
                </c:pt>
                <c:pt idx="5">
                  <c:v>7.3335443456000002E-2</c:v>
                </c:pt>
                <c:pt idx="6">
                  <c:v>7.4578012902000002E-2</c:v>
                </c:pt>
                <c:pt idx="7">
                  <c:v>7.5426239992999994E-2</c:v>
                </c:pt>
                <c:pt idx="8">
                  <c:v>7.6043535341000001E-2</c:v>
                </c:pt>
                <c:pt idx="9">
                  <c:v>7.6536171205999995E-2</c:v>
                </c:pt>
                <c:pt idx="10">
                  <c:v>7.6971161299000002E-2</c:v>
                </c:pt>
                <c:pt idx="11">
                  <c:v>7.7396257082E-2</c:v>
                </c:pt>
                <c:pt idx="12">
                  <c:v>7.7842529058000001E-2</c:v>
                </c:pt>
                <c:pt idx="13">
                  <c:v>7.8321682184999991E-2</c:v>
                </c:pt>
                <c:pt idx="14">
                  <c:v>7.8823090112999997E-2</c:v>
                </c:pt>
                <c:pt idx="15">
                  <c:v>7.9338490205000001E-2</c:v>
                </c:pt>
                <c:pt idx="16">
                  <c:v>7.9857394860999992E-2</c:v>
                </c:pt>
                <c:pt idx="17">
                  <c:v>8.0374845912999995E-2</c:v>
                </c:pt>
                <c:pt idx="18">
                  <c:v>8.0885784677E-2</c:v>
                </c:pt>
                <c:pt idx="19">
                  <c:v>8.1386854036000003E-2</c:v>
                </c:pt>
                <c:pt idx="20">
                  <c:v>8.1875842381E-2</c:v>
                </c:pt>
                <c:pt idx="21">
                  <c:v>8.2341320243999996E-2</c:v>
                </c:pt>
                <c:pt idx="22">
                  <c:v>8.2784299785000001E-2</c:v>
                </c:pt>
                <c:pt idx="23">
                  <c:v>8.3202565797E-2</c:v>
                </c:pt>
                <c:pt idx="24">
                  <c:v>8.3590504721999997E-2</c:v>
                </c:pt>
                <c:pt idx="25">
                  <c:v>8.3946038225999997E-2</c:v>
                </c:pt>
                <c:pt idx="26">
                  <c:v>8.4265769502999993E-2</c:v>
                </c:pt>
                <c:pt idx="27">
                  <c:v>8.4547082302000004E-2</c:v>
                </c:pt>
                <c:pt idx="28">
                  <c:v>8.4785098109000007E-2</c:v>
                </c:pt>
                <c:pt idx="29">
                  <c:v>8.4977135280000005E-2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25-4392-AB1B-609797D45AA0}"/>
            </c:ext>
          </c:extLst>
        </c:ser>
        <c:ser>
          <c:idx val="6"/>
          <c:order val="6"/>
          <c:tx>
            <c:strRef>
              <c:f>'Current Yields by Qtr'!$BZ$284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Qtr'!$BZ$285:$BZ$314</c:f>
              <c:numCache>
                <c:formatCode>0.00%</c:formatCode>
                <c:ptCount val="30"/>
                <c:pt idx="0">
                  <c:v>0.15389071277800004</c:v>
                </c:pt>
                <c:pt idx="1">
                  <c:v>0.15476996573900004</c:v>
                </c:pt>
                <c:pt idx="2">
                  <c:v>0.15610062933600002</c:v>
                </c:pt>
                <c:pt idx="3">
                  <c:v>0.15777315636300004</c:v>
                </c:pt>
                <c:pt idx="4">
                  <c:v>0.15910329342000004</c:v>
                </c:pt>
                <c:pt idx="5">
                  <c:v>0.16072144345600003</c:v>
                </c:pt>
                <c:pt idx="6">
                  <c:v>0.16196401290200002</c:v>
                </c:pt>
                <c:pt idx="7">
                  <c:v>0.16281223999300004</c:v>
                </c:pt>
                <c:pt idx="8">
                  <c:v>0.16342953534100002</c:v>
                </c:pt>
                <c:pt idx="9">
                  <c:v>0.16392217120600003</c:v>
                </c:pt>
                <c:pt idx="10">
                  <c:v>0.16435716129900002</c:v>
                </c:pt>
                <c:pt idx="11">
                  <c:v>0.16478225708200003</c:v>
                </c:pt>
                <c:pt idx="12">
                  <c:v>0.16522852905800003</c:v>
                </c:pt>
                <c:pt idx="13">
                  <c:v>0.16570768218500004</c:v>
                </c:pt>
                <c:pt idx="14">
                  <c:v>0.16620909011300003</c:v>
                </c:pt>
                <c:pt idx="15">
                  <c:v>0.16672449020500002</c:v>
                </c:pt>
                <c:pt idx="16">
                  <c:v>0.16724339486100004</c:v>
                </c:pt>
                <c:pt idx="17">
                  <c:v>0.16776084591300003</c:v>
                </c:pt>
                <c:pt idx="18">
                  <c:v>0.16827178467700005</c:v>
                </c:pt>
                <c:pt idx="19">
                  <c:v>0.16877285403600004</c:v>
                </c:pt>
                <c:pt idx="20">
                  <c:v>0.16926184238100003</c:v>
                </c:pt>
                <c:pt idx="21">
                  <c:v>0.16972732024400003</c:v>
                </c:pt>
                <c:pt idx="22">
                  <c:v>0.17017029978500003</c:v>
                </c:pt>
                <c:pt idx="23">
                  <c:v>0.17058856579700005</c:v>
                </c:pt>
                <c:pt idx="24">
                  <c:v>0.17097650472200004</c:v>
                </c:pt>
                <c:pt idx="25">
                  <c:v>0.17133203822600004</c:v>
                </c:pt>
                <c:pt idx="26">
                  <c:v>0.17165176950300004</c:v>
                </c:pt>
                <c:pt idx="27">
                  <c:v>0.17193308230200002</c:v>
                </c:pt>
                <c:pt idx="28">
                  <c:v>0.17217109810900003</c:v>
                </c:pt>
                <c:pt idx="29">
                  <c:v>0.17236313528000002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25-4392-AB1B-609797D45AA0}"/>
            </c:ext>
          </c:extLst>
        </c:ser>
        <c:ser>
          <c:idx val="7"/>
          <c:order val="7"/>
          <c:tx>
            <c:strRef>
              <c:f>'Current Yields by Qtr'!$CA$284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Qtr'!$CA$285:$CA$314</c:f>
              <c:numCache>
                <c:formatCode>0.00%</c:formatCode>
                <c:ptCount val="30"/>
                <c:pt idx="0">
                  <c:v>0.21214804611133337</c:v>
                </c:pt>
                <c:pt idx="1">
                  <c:v>0.21302729907233336</c:v>
                </c:pt>
                <c:pt idx="2">
                  <c:v>0.21435796266933335</c:v>
                </c:pt>
                <c:pt idx="3">
                  <c:v>0.21603048969633337</c:v>
                </c:pt>
                <c:pt idx="4">
                  <c:v>0.21736062675333337</c:v>
                </c:pt>
                <c:pt idx="5">
                  <c:v>0.21897877678933336</c:v>
                </c:pt>
                <c:pt idx="6">
                  <c:v>0.22022134623533335</c:v>
                </c:pt>
                <c:pt idx="7">
                  <c:v>0.22106957332633337</c:v>
                </c:pt>
                <c:pt idx="8">
                  <c:v>0.22168686867433335</c:v>
                </c:pt>
                <c:pt idx="9">
                  <c:v>0.22217950453933336</c:v>
                </c:pt>
                <c:pt idx="10">
                  <c:v>0.22261449463233335</c:v>
                </c:pt>
                <c:pt idx="11">
                  <c:v>0.22303959041533336</c:v>
                </c:pt>
                <c:pt idx="12">
                  <c:v>0.22348586239133336</c:v>
                </c:pt>
                <c:pt idx="13">
                  <c:v>0.22396501551833337</c:v>
                </c:pt>
                <c:pt idx="14">
                  <c:v>0.22446642344633336</c:v>
                </c:pt>
                <c:pt idx="15">
                  <c:v>0.22498182353833335</c:v>
                </c:pt>
                <c:pt idx="16">
                  <c:v>0.22550072819433337</c:v>
                </c:pt>
                <c:pt idx="17">
                  <c:v>0.22601817924633336</c:v>
                </c:pt>
                <c:pt idx="18">
                  <c:v>0.22652911801033337</c:v>
                </c:pt>
                <c:pt idx="19">
                  <c:v>0.22703018736933336</c:v>
                </c:pt>
                <c:pt idx="20">
                  <c:v>0.22751917571433336</c:v>
                </c:pt>
                <c:pt idx="21">
                  <c:v>0.22798465357733336</c:v>
                </c:pt>
                <c:pt idx="22">
                  <c:v>0.22842763311833336</c:v>
                </c:pt>
                <c:pt idx="23">
                  <c:v>0.22884589913033337</c:v>
                </c:pt>
                <c:pt idx="24">
                  <c:v>0.22923383805533337</c:v>
                </c:pt>
                <c:pt idx="25">
                  <c:v>0.22958937155933337</c:v>
                </c:pt>
                <c:pt idx="26">
                  <c:v>0.22990910283633337</c:v>
                </c:pt>
                <c:pt idx="27">
                  <c:v>0.23019041563533335</c:v>
                </c:pt>
                <c:pt idx="28">
                  <c:v>0.23042843144233335</c:v>
                </c:pt>
                <c:pt idx="29">
                  <c:v>0.23062046861333335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25-4392-AB1B-609797D45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76672"/>
        <c:axId val="114160704"/>
      </c:lineChart>
      <c:catAx>
        <c:axId val="1140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4160704"/>
        <c:crosses val="autoZero"/>
        <c:auto val="1"/>
        <c:lblAlgn val="ctr"/>
        <c:lblOffset val="100"/>
        <c:noMultiLvlLbl val="0"/>
      </c:catAx>
      <c:valAx>
        <c:axId val="114160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07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12: Current Bond Yields by Rating as of 9/30/2016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343354807921742E-2"/>
          <c:y val="4.9642049791370449E-2"/>
          <c:w val="0.88948567035181203"/>
          <c:h val="0.89058482008664308"/>
        </c:manualLayout>
      </c:layout>
      <c:lineChart>
        <c:grouping val="standard"/>
        <c:varyColors val="0"/>
        <c:ser>
          <c:idx val="0"/>
          <c:order val="0"/>
          <c:tx>
            <c:strRef>
              <c:f>'Current Yields by Qtr'!$CD$284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Qtr'!$CD$285:$CD$314</c:f>
              <c:numCache>
                <c:formatCode>0.00%</c:formatCode>
                <c:ptCount val="30"/>
                <c:pt idx="0">
                  <c:v>9.7076257359999998E-3</c:v>
                </c:pt>
                <c:pt idx="1">
                  <c:v>1.1031042476000001E-2</c:v>
                </c:pt>
                <c:pt idx="2">
                  <c:v>1.2478351976000002E-2</c:v>
                </c:pt>
                <c:pt idx="3">
                  <c:v>1.4094949482000001E-2</c:v>
                </c:pt>
                <c:pt idx="4">
                  <c:v>1.6406328099E-2</c:v>
                </c:pt>
                <c:pt idx="5">
                  <c:v>1.8828919276E-2</c:v>
                </c:pt>
                <c:pt idx="6">
                  <c:v>2.0187209810333333E-2</c:v>
                </c:pt>
                <c:pt idx="7">
                  <c:v>2.1260614304666667E-2</c:v>
                </c:pt>
                <c:pt idx="8">
                  <c:v>2.2166861366999999E-2</c:v>
                </c:pt>
                <c:pt idx="9">
                  <c:v>2.3026596845E-2</c:v>
                </c:pt>
                <c:pt idx="10">
                  <c:v>2.3844514614000001E-2</c:v>
                </c:pt>
                <c:pt idx="11">
                  <c:v>2.4655595977000001E-2</c:v>
                </c:pt>
                <c:pt idx="12">
                  <c:v>2.5480289970999999E-2</c:v>
                </c:pt>
                <c:pt idx="13">
                  <c:v>2.6321317085E-2</c:v>
                </c:pt>
                <c:pt idx="14">
                  <c:v>2.7168919796999997E-2</c:v>
                </c:pt>
                <c:pt idx="15">
                  <c:v>2.8016780344E-2</c:v>
                </c:pt>
                <c:pt idx="16">
                  <c:v>2.8855456446999998E-2</c:v>
                </c:pt>
                <c:pt idx="17">
                  <c:v>2.9681102383000001E-2</c:v>
                </c:pt>
                <c:pt idx="18">
                  <c:v>3.0488893799000001E-2</c:v>
                </c:pt>
                <c:pt idx="19">
                  <c:v>3.1275960450000001E-2</c:v>
                </c:pt>
                <c:pt idx="20">
                  <c:v>3.2039509854999995E-2</c:v>
                </c:pt>
                <c:pt idx="21">
                  <c:v>3.2769415564000003E-2</c:v>
                </c:pt>
                <c:pt idx="22">
                  <c:v>3.3465921948000001E-2</c:v>
                </c:pt>
                <c:pt idx="23">
                  <c:v>3.4126320988999995E-2</c:v>
                </c:pt>
                <c:pt idx="24">
                  <c:v>3.4745166040999996E-2</c:v>
                </c:pt>
                <c:pt idx="25">
                  <c:v>3.5319932292999998E-2</c:v>
                </c:pt>
                <c:pt idx="26">
                  <c:v>3.5846819491E-2</c:v>
                </c:pt>
                <c:pt idx="27">
                  <c:v>3.6322638466E-2</c:v>
                </c:pt>
                <c:pt idx="28">
                  <c:v>3.6742728991E-2</c:v>
                </c:pt>
                <c:pt idx="29">
                  <c:v>3.7103828137999999E-2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A-41BC-95DC-D2DA40E7C507}"/>
            </c:ext>
          </c:extLst>
        </c:ser>
        <c:ser>
          <c:idx val="1"/>
          <c:order val="1"/>
          <c:tx>
            <c:strRef>
              <c:f>'Current Yields by Qtr'!$CE$284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Qtr'!$CE$285:$CE$314</c:f>
              <c:numCache>
                <c:formatCode>0.00%</c:formatCode>
                <c:ptCount val="30"/>
                <c:pt idx="0">
                  <c:v>1.1316125736E-2</c:v>
                </c:pt>
                <c:pt idx="1">
                  <c:v>1.3093042476000001E-2</c:v>
                </c:pt>
                <c:pt idx="2">
                  <c:v>1.4993851976000002E-2</c:v>
                </c:pt>
                <c:pt idx="3">
                  <c:v>1.7063949482000001E-2</c:v>
                </c:pt>
                <c:pt idx="4">
                  <c:v>1.8400828099E-2</c:v>
                </c:pt>
                <c:pt idx="5">
                  <c:v>1.9848919276E-2</c:v>
                </c:pt>
                <c:pt idx="6">
                  <c:v>2.1458209810333334E-2</c:v>
                </c:pt>
                <c:pt idx="7">
                  <c:v>2.2782614304666667E-2</c:v>
                </c:pt>
                <c:pt idx="8">
                  <c:v>2.3939861367E-2</c:v>
                </c:pt>
                <c:pt idx="9">
                  <c:v>2.4893346845000004E-2</c:v>
                </c:pt>
                <c:pt idx="10">
                  <c:v>2.5805014614000001E-2</c:v>
                </c:pt>
                <c:pt idx="11">
                  <c:v>2.6709845977000001E-2</c:v>
                </c:pt>
                <c:pt idx="12">
                  <c:v>2.7628289971000003E-2</c:v>
                </c:pt>
                <c:pt idx="13">
                  <c:v>2.8563067085000001E-2</c:v>
                </c:pt>
                <c:pt idx="14">
                  <c:v>2.9504419796999998E-2</c:v>
                </c:pt>
                <c:pt idx="15">
                  <c:v>3.0446030344000001E-2</c:v>
                </c:pt>
                <c:pt idx="16">
                  <c:v>3.1378456446999999E-2</c:v>
                </c:pt>
                <c:pt idx="17">
                  <c:v>3.2297852383000002E-2</c:v>
                </c:pt>
                <c:pt idx="18">
                  <c:v>3.3199393798999999E-2</c:v>
                </c:pt>
                <c:pt idx="19">
                  <c:v>3.4080210450000002E-2</c:v>
                </c:pt>
                <c:pt idx="20">
                  <c:v>3.4937509855E-2</c:v>
                </c:pt>
                <c:pt idx="21">
                  <c:v>3.5761165564000004E-2</c:v>
                </c:pt>
                <c:pt idx="22">
                  <c:v>3.6551421947999999E-2</c:v>
                </c:pt>
                <c:pt idx="23">
                  <c:v>3.7305570988999996E-2</c:v>
                </c:pt>
                <c:pt idx="24">
                  <c:v>3.8018166041000001E-2</c:v>
                </c:pt>
                <c:pt idx="25">
                  <c:v>3.8686682292999999E-2</c:v>
                </c:pt>
                <c:pt idx="26">
                  <c:v>3.9307319490999998E-2</c:v>
                </c:pt>
                <c:pt idx="27">
                  <c:v>3.9876888466000002E-2</c:v>
                </c:pt>
                <c:pt idx="28">
                  <c:v>4.0390728991000005E-2</c:v>
                </c:pt>
                <c:pt idx="29">
                  <c:v>4.0845578138000008E-2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A-41BC-95DC-D2DA40E7C507}"/>
            </c:ext>
          </c:extLst>
        </c:ser>
        <c:ser>
          <c:idx val="2"/>
          <c:order val="2"/>
          <c:tx>
            <c:strRef>
              <c:f>'Current Yields by Qtr'!$CF$284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Qtr'!$CF$285:$CF$314</c:f>
              <c:numCache>
                <c:formatCode>0.00%</c:formatCode>
                <c:ptCount val="30"/>
                <c:pt idx="0">
                  <c:v>1.2835125736E-2</c:v>
                </c:pt>
                <c:pt idx="1">
                  <c:v>1.4787042476E-2</c:v>
                </c:pt>
                <c:pt idx="2">
                  <c:v>1.6862851976000001E-2</c:v>
                </c:pt>
                <c:pt idx="3">
                  <c:v>1.9107949482000001E-2</c:v>
                </c:pt>
                <c:pt idx="4">
                  <c:v>2.0883328098999999E-2</c:v>
                </c:pt>
                <c:pt idx="5">
                  <c:v>2.2769919276E-2</c:v>
                </c:pt>
                <c:pt idx="6">
                  <c:v>2.4544876476999999E-2</c:v>
                </c:pt>
                <c:pt idx="7">
                  <c:v>2.6034947638000003E-2</c:v>
                </c:pt>
                <c:pt idx="8">
                  <c:v>2.7357861366999997E-2</c:v>
                </c:pt>
                <c:pt idx="9">
                  <c:v>2.8233796845000003E-2</c:v>
                </c:pt>
                <c:pt idx="10">
                  <c:v>2.9067914613999997E-2</c:v>
                </c:pt>
                <c:pt idx="11">
                  <c:v>2.9895195977000001E-2</c:v>
                </c:pt>
                <c:pt idx="12">
                  <c:v>3.0736089971E-2</c:v>
                </c:pt>
                <c:pt idx="13">
                  <c:v>3.1593317085000003E-2</c:v>
                </c:pt>
                <c:pt idx="14">
                  <c:v>3.2457119797E-2</c:v>
                </c:pt>
                <c:pt idx="15">
                  <c:v>3.3321180344000001E-2</c:v>
                </c:pt>
                <c:pt idx="16">
                  <c:v>3.4176056446999996E-2</c:v>
                </c:pt>
                <c:pt idx="17">
                  <c:v>3.5017902382999996E-2</c:v>
                </c:pt>
                <c:pt idx="18">
                  <c:v>3.5841893799000005E-2</c:v>
                </c:pt>
                <c:pt idx="19">
                  <c:v>3.6645160450000006E-2</c:v>
                </c:pt>
                <c:pt idx="20">
                  <c:v>3.7424909854999994E-2</c:v>
                </c:pt>
                <c:pt idx="21">
                  <c:v>3.8171015564000002E-2</c:v>
                </c:pt>
                <c:pt idx="22">
                  <c:v>3.8883721948000001E-2</c:v>
                </c:pt>
                <c:pt idx="23">
                  <c:v>3.9560320989000003E-2</c:v>
                </c:pt>
                <c:pt idx="24">
                  <c:v>4.0195366040999998E-2</c:v>
                </c:pt>
                <c:pt idx="25">
                  <c:v>4.0786332293000001E-2</c:v>
                </c:pt>
                <c:pt idx="26">
                  <c:v>4.1329419491000004E-2</c:v>
                </c:pt>
                <c:pt idx="27">
                  <c:v>4.1821438466000005E-2</c:v>
                </c:pt>
                <c:pt idx="28">
                  <c:v>4.2257728991000006E-2</c:v>
                </c:pt>
                <c:pt idx="29">
                  <c:v>4.2635028138000006E-2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A-41BC-95DC-D2DA40E7C507}"/>
            </c:ext>
          </c:extLst>
        </c:ser>
        <c:ser>
          <c:idx val="3"/>
          <c:order val="3"/>
          <c:tx>
            <c:strRef>
              <c:f>'Current Yields by Qtr'!$CG$284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Qtr'!$CG$285:$CG$314</c:f>
              <c:numCache>
                <c:formatCode>0.00%</c:formatCode>
                <c:ptCount val="30"/>
                <c:pt idx="0">
                  <c:v>1.6822625735999998E-2</c:v>
                </c:pt>
                <c:pt idx="1">
                  <c:v>1.9318042476E-2</c:v>
                </c:pt>
                <c:pt idx="2">
                  <c:v>2.1937351976E-2</c:v>
                </c:pt>
                <c:pt idx="3">
                  <c:v>2.4725949481999999E-2</c:v>
                </c:pt>
                <c:pt idx="4">
                  <c:v>2.7372328099E-2</c:v>
                </c:pt>
                <c:pt idx="5">
                  <c:v>3.0129919275999999E-2</c:v>
                </c:pt>
                <c:pt idx="6">
                  <c:v>3.1910209810333337E-2</c:v>
                </c:pt>
                <c:pt idx="7">
                  <c:v>3.3405614304666667E-2</c:v>
                </c:pt>
                <c:pt idx="8">
                  <c:v>3.4733861367000005E-2</c:v>
                </c:pt>
                <c:pt idx="9">
                  <c:v>3.5700525416428576E-2</c:v>
                </c:pt>
                <c:pt idx="10">
                  <c:v>3.6625371756857143E-2</c:v>
                </c:pt>
                <c:pt idx="11">
                  <c:v>3.7543381691285717E-2</c:v>
                </c:pt>
                <c:pt idx="12">
                  <c:v>3.8475004256714289E-2</c:v>
                </c:pt>
                <c:pt idx="13">
                  <c:v>3.9422959942142857E-2</c:v>
                </c:pt>
                <c:pt idx="14">
                  <c:v>4.0377491225571424E-2</c:v>
                </c:pt>
                <c:pt idx="15">
                  <c:v>4.1332280343999994E-2</c:v>
                </c:pt>
                <c:pt idx="16">
                  <c:v>4.2277885018428572E-2</c:v>
                </c:pt>
                <c:pt idx="17">
                  <c:v>4.3210459525857142E-2</c:v>
                </c:pt>
                <c:pt idx="18">
                  <c:v>4.412517951328572E-2</c:v>
                </c:pt>
                <c:pt idx="19">
                  <c:v>4.501917473571429E-2</c:v>
                </c:pt>
                <c:pt idx="20">
                  <c:v>4.5889652712142855E-2</c:v>
                </c:pt>
                <c:pt idx="21">
                  <c:v>4.6726486992571432E-2</c:v>
                </c:pt>
                <c:pt idx="22">
                  <c:v>4.7529921948000001E-2</c:v>
                </c:pt>
                <c:pt idx="23">
                  <c:v>4.8297249560428565E-2</c:v>
                </c:pt>
                <c:pt idx="24">
                  <c:v>4.9023023183857144E-2</c:v>
                </c:pt>
                <c:pt idx="25">
                  <c:v>4.9704718007285723E-2</c:v>
                </c:pt>
                <c:pt idx="26">
                  <c:v>5.0338533776714288E-2</c:v>
                </c:pt>
                <c:pt idx="27">
                  <c:v>5.0921281323142858E-2</c:v>
                </c:pt>
                <c:pt idx="28">
                  <c:v>5.1448300419571422E-2</c:v>
                </c:pt>
                <c:pt idx="29">
                  <c:v>5.1916328137999998E-2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2A-41BC-95DC-D2DA40E7C507}"/>
            </c:ext>
          </c:extLst>
        </c:ser>
        <c:ser>
          <c:idx val="4"/>
          <c:order val="4"/>
          <c:tx>
            <c:strRef>
              <c:f>'Current Yields by Qtr'!$CH$284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Qtr'!$CH$285:$CH$314</c:f>
              <c:numCache>
                <c:formatCode>0.00%</c:formatCode>
                <c:ptCount val="30"/>
                <c:pt idx="0">
                  <c:v>4.1478625735999995E-2</c:v>
                </c:pt>
                <c:pt idx="1">
                  <c:v>4.2712042475999995E-2</c:v>
                </c:pt>
                <c:pt idx="2">
                  <c:v>4.4069351975999996E-2</c:v>
                </c:pt>
                <c:pt idx="3">
                  <c:v>4.5595949481999999E-2</c:v>
                </c:pt>
                <c:pt idx="4">
                  <c:v>4.6862328098999997E-2</c:v>
                </c:pt>
                <c:pt idx="5">
                  <c:v>4.8239919275999993E-2</c:v>
                </c:pt>
                <c:pt idx="6">
                  <c:v>4.9299876476999994E-2</c:v>
                </c:pt>
                <c:pt idx="7">
                  <c:v>5.0074947637999995E-2</c:v>
                </c:pt>
                <c:pt idx="8">
                  <c:v>5.0682861366999996E-2</c:v>
                </c:pt>
                <c:pt idx="9">
                  <c:v>5.1200596845000002E-2</c:v>
                </c:pt>
                <c:pt idx="10">
                  <c:v>5.1676514613999996E-2</c:v>
                </c:pt>
                <c:pt idx="11">
                  <c:v>5.2145595976999998E-2</c:v>
                </c:pt>
                <c:pt idx="12">
                  <c:v>5.2628289970999997E-2</c:v>
                </c:pt>
                <c:pt idx="13">
                  <c:v>5.3127317085E-2</c:v>
                </c:pt>
                <c:pt idx="14">
                  <c:v>5.3632919796999995E-2</c:v>
                </c:pt>
                <c:pt idx="15">
                  <c:v>5.4138780343999993E-2</c:v>
                </c:pt>
                <c:pt idx="16">
                  <c:v>5.4635456446999991E-2</c:v>
                </c:pt>
                <c:pt idx="17">
                  <c:v>5.5119102382999996E-2</c:v>
                </c:pt>
                <c:pt idx="18">
                  <c:v>5.5584893799000001E-2</c:v>
                </c:pt>
                <c:pt idx="19">
                  <c:v>5.6029960449999999E-2</c:v>
                </c:pt>
                <c:pt idx="20">
                  <c:v>5.6451509854999998E-2</c:v>
                </c:pt>
                <c:pt idx="21">
                  <c:v>5.6839415563999997E-2</c:v>
                </c:pt>
                <c:pt idx="22">
                  <c:v>5.7193921947999993E-2</c:v>
                </c:pt>
                <c:pt idx="23">
                  <c:v>5.7512320988999999E-2</c:v>
                </c:pt>
                <c:pt idx="24">
                  <c:v>5.7789166040999998E-2</c:v>
                </c:pt>
                <c:pt idx="25">
                  <c:v>5.8021932292999998E-2</c:v>
                </c:pt>
                <c:pt idx="26">
                  <c:v>5.8206819490999998E-2</c:v>
                </c:pt>
                <c:pt idx="27">
                  <c:v>5.8340638466000003E-2</c:v>
                </c:pt>
                <c:pt idx="28">
                  <c:v>5.8418728990999994E-2</c:v>
                </c:pt>
                <c:pt idx="29">
                  <c:v>5.8437828137999998E-2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A-41BC-95DC-D2DA40E7C507}"/>
            </c:ext>
          </c:extLst>
        </c:ser>
        <c:ser>
          <c:idx val="5"/>
          <c:order val="5"/>
          <c:tx>
            <c:strRef>
              <c:f>'Current Yields by Qtr'!$CI$284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Qtr'!$CI$285:$CI$314</c:f>
              <c:numCache>
                <c:formatCode>0.00%</c:formatCode>
                <c:ptCount val="30"/>
                <c:pt idx="0">
                  <c:v>5.9882625735999999E-2</c:v>
                </c:pt>
                <c:pt idx="1">
                  <c:v>6.1116042475999999E-2</c:v>
                </c:pt>
                <c:pt idx="2">
                  <c:v>6.2473351975999999E-2</c:v>
                </c:pt>
                <c:pt idx="3">
                  <c:v>6.3999949481999996E-2</c:v>
                </c:pt>
                <c:pt idx="4">
                  <c:v>6.5266328099000001E-2</c:v>
                </c:pt>
                <c:pt idx="5">
                  <c:v>6.6643919275999997E-2</c:v>
                </c:pt>
                <c:pt idx="6">
                  <c:v>6.7703876477000005E-2</c:v>
                </c:pt>
                <c:pt idx="7">
                  <c:v>6.8478947637999998E-2</c:v>
                </c:pt>
                <c:pt idx="8">
                  <c:v>6.9086861366999999E-2</c:v>
                </c:pt>
                <c:pt idx="9">
                  <c:v>6.9604596845000005E-2</c:v>
                </c:pt>
                <c:pt idx="10">
                  <c:v>7.0080514614E-2</c:v>
                </c:pt>
                <c:pt idx="11">
                  <c:v>7.0549595977000001E-2</c:v>
                </c:pt>
                <c:pt idx="12">
                  <c:v>7.1032289971000001E-2</c:v>
                </c:pt>
                <c:pt idx="13">
                  <c:v>7.1531317085000004E-2</c:v>
                </c:pt>
                <c:pt idx="14">
                  <c:v>7.2036919796999999E-2</c:v>
                </c:pt>
                <c:pt idx="15">
                  <c:v>7.2542780343999996E-2</c:v>
                </c:pt>
                <c:pt idx="16">
                  <c:v>7.3039456446999995E-2</c:v>
                </c:pt>
                <c:pt idx="17">
                  <c:v>7.3523102383E-2</c:v>
                </c:pt>
                <c:pt idx="18">
                  <c:v>7.3988893799000005E-2</c:v>
                </c:pt>
                <c:pt idx="19">
                  <c:v>7.4433960450000003E-2</c:v>
                </c:pt>
                <c:pt idx="20">
                  <c:v>7.4855509855000002E-2</c:v>
                </c:pt>
                <c:pt idx="21">
                  <c:v>7.5243415563999994E-2</c:v>
                </c:pt>
                <c:pt idx="22">
                  <c:v>7.5597921947999996E-2</c:v>
                </c:pt>
                <c:pt idx="23">
                  <c:v>7.5916320989000002E-2</c:v>
                </c:pt>
                <c:pt idx="24">
                  <c:v>7.6193166041000002E-2</c:v>
                </c:pt>
                <c:pt idx="25">
                  <c:v>7.6425932293000001E-2</c:v>
                </c:pt>
                <c:pt idx="26">
                  <c:v>7.6610819491000001E-2</c:v>
                </c:pt>
                <c:pt idx="27">
                  <c:v>7.6744638466000006E-2</c:v>
                </c:pt>
                <c:pt idx="28">
                  <c:v>7.6822728990999997E-2</c:v>
                </c:pt>
                <c:pt idx="29">
                  <c:v>7.6841828138000001E-2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2A-41BC-95DC-D2DA40E7C507}"/>
            </c:ext>
          </c:extLst>
        </c:ser>
        <c:ser>
          <c:idx val="6"/>
          <c:order val="6"/>
          <c:tx>
            <c:strRef>
              <c:f>'Current Yields by Qtr'!$CJ$284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Qtr'!$CJ$285:$CJ$314</c:f>
              <c:numCache>
                <c:formatCode>0.00%</c:formatCode>
                <c:ptCount val="30"/>
                <c:pt idx="0">
                  <c:v>0.133509625736</c:v>
                </c:pt>
                <c:pt idx="1">
                  <c:v>0.13474304247600002</c:v>
                </c:pt>
                <c:pt idx="2">
                  <c:v>0.13610035197600001</c:v>
                </c:pt>
                <c:pt idx="3">
                  <c:v>0.13762694948200002</c:v>
                </c:pt>
                <c:pt idx="4">
                  <c:v>0.13889332809900001</c:v>
                </c:pt>
                <c:pt idx="5">
                  <c:v>0.14027091927600002</c:v>
                </c:pt>
                <c:pt idx="6">
                  <c:v>0.14133087647700002</c:v>
                </c:pt>
                <c:pt idx="7">
                  <c:v>0.14210594763800002</c:v>
                </c:pt>
                <c:pt idx="8">
                  <c:v>0.14271386136700001</c:v>
                </c:pt>
                <c:pt idx="9">
                  <c:v>0.143231596845</c:v>
                </c:pt>
                <c:pt idx="10">
                  <c:v>0.143707514614</c:v>
                </c:pt>
                <c:pt idx="11">
                  <c:v>0.144176595977</c:v>
                </c:pt>
                <c:pt idx="12">
                  <c:v>0.14465928997100003</c:v>
                </c:pt>
                <c:pt idx="13">
                  <c:v>0.14515831708500002</c:v>
                </c:pt>
                <c:pt idx="14">
                  <c:v>0.145663919797</c:v>
                </c:pt>
                <c:pt idx="15">
                  <c:v>0.14616978034400002</c:v>
                </c:pt>
                <c:pt idx="16">
                  <c:v>0.14666645644700002</c:v>
                </c:pt>
                <c:pt idx="17">
                  <c:v>0.14715010238300003</c:v>
                </c:pt>
                <c:pt idx="18">
                  <c:v>0.147615893799</c:v>
                </c:pt>
                <c:pt idx="19">
                  <c:v>0.14806096045</c:v>
                </c:pt>
                <c:pt idx="20">
                  <c:v>0.148482509855</c:v>
                </c:pt>
                <c:pt idx="21">
                  <c:v>0.14887041556400002</c:v>
                </c:pt>
                <c:pt idx="22">
                  <c:v>0.14922492194800002</c:v>
                </c:pt>
                <c:pt idx="23">
                  <c:v>0.149543320989</c:v>
                </c:pt>
                <c:pt idx="24">
                  <c:v>0.14982016604100001</c:v>
                </c:pt>
                <c:pt idx="25">
                  <c:v>0.15005293229300001</c:v>
                </c:pt>
                <c:pt idx="26">
                  <c:v>0.15023781949100001</c:v>
                </c:pt>
                <c:pt idx="27">
                  <c:v>0.15037163846600002</c:v>
                </c:pt>
                <c:pt idx="28">
                  <c:v>0.15044972899100001</c:v>
                </c:pt>
                <c:pt idx="29">
                  <c:v>0.150468828138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2A-41BC-95DC-D2DA40E7C507}"/>
            </c:ext>
          </c:extLst>
        </c:ser>
        <c:ser>
          <c:idx val="7"/>
          <c:order val="7"/>
          <c:tx>
            <c:strRef>
              <c:f>'Current Yields by Qtr'!$CK$284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Qtr'!$CK$285:$CK$314</c:f>
              <c:numCache>
                <c:formatCode>0.00%</c:formatCode>
                <c:ptCount val="30"/>
                <c:pt idx="0">
                  <c:v>0.1825942924026667</c:v>
                </c:pt>
                <c:pt idx="1">
                  <c:v>0.18382770914266672</c:v>
                </c:pt>
                <c:pt idx="2">
                  <c:v>0.1851850186426667</c:v>
                </c:pt>
                <c:pt idx="3">
                  <c:v>0.18671161614866671</c:v>
                </c:pt>
                <c:pt idx="4">
                  <c:v>0.18797799476566671</c:v>
                </c:pt>
                <c:pt idx="5">
                  <c:v>0.18935558594266672</c:v>
                </c:pt>
                <c:pt idx="6">
                  <c:v>0.19041554314366671</c:v>
                </c:pt>
                <c:pt idx="7">
                  <c:v>0.19119061430466672</c:v>
                </c:pt>
                <c:pt idx="8">
                  <c:v>0.1917985280336667</c:v>
                </c:pt>
                <c:pt idx="9">
                  <c:v>0.1923162635116667</c:v>
                </c:pt>
                <c:pt idx="10">
                  <c:v>0.19279218128066672</c:v>
                </c:pt>
                <c:pt idx="11">
                  <c:v>0.19326126264366672</c:v>
                </c:pt>
                <c:pt idx="12">
                  <c:v>0.19374395663766669</c:v>
                </c:pt>
                <c:pt idx="13">
                  <c:v>0.19424298375166671</c:v>
                </c:pt>
                <c:pt idx="14">
                  <c:v>0.19474858646366672</c:v>
                </c:pt>
                <c:pt idx="15">
                  <c:v>0.19525444701066672</c:v>
                </c:pt>
                <c:pt idx="16">
                  <c:v>0.19575112311366671</c:v>
                </c:pt>
                <c:pt idx="17">
                  <c:v>0.19623476904966669</c:v>
                </c:pt>
                <c:pt idx="18">
                  <c:v>0.1967005604656667</c:v>
                </c:pt>
                <c:pt idx="19">
                  <c:v>0.19714562711666672</c:v>
                </c:pt>
                <c:pt idx="20">
                  <c:v>0.19756717652166669</c:v>
                </c:pt>
                <c:pt idx="21">
                  <c:v>0.19795508223066671</c:v>
                </c:pt>
                <c:pt idx="22">
                  <c:v>0.19830958861466672</c:v>
                </c:pt>
                <c:pt idx="23">
                  <c:v>0.19862798765566669</c:v>
                </c:pt>
                <c:pt idx="24">
                  <c:v>0.19890483270766671</c:v>
                </c:pt>
                <c:pt idx="25">
                  <c:v>0.19913759895966671</c:v>
                </c:pt>
                <c:pt idx="26">
                  <c:v>0.19932248615766671</c:v>
                </c:pt>
                <c:pt idx="27">
                  <c:v>0.19945630513266671</c:v>
                </c:pt>
                <c:pt idx="28">
                  <c:v>0.1995343956576667</c:v>
                </c:pt>
                <c:pt idx="29">
                  <c:v>0.19955349480466672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2A-41BC-95DC-D2DA40E7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79648"/>
        <c:axId val="115049024"/>
      </c:lineChart>
      <c:catAx>
        <c:axId val="891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049024"/>
        <c:crosses val="autoZero"/>
        <c:auto val="1"/>
        <c:lblAlgn val="ctr"/>
        <c:lblOffset val="100"/>
        <c:noMultiLvlLbl val="0"/>
      </c:catAx>
      <c:valAx>
        <c:axId val="11504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917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1:</a:t>
            </a:r>
            <a:r>
              <a:rPr lang="en-US" baseline="0"/>
              <a:t> </a:t>
            </a:r>
            <a:r>
              <a:rPr lang="en-US"/>
              <a:t>Long Term Bond Yields - AAA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70370333384925E-2"/>
          <c:y val="4.7963872946520526E-2"/>
          <c:w val="0.86713514647067336"/>
          <c:h val="0.90164593976129981"/>
        </c:manualLayout>
      </c:layout>
      <c:lineChart>
        <c:grouping val="standard"/>
        <c:varyColors val="0"/>
        <c:ser>
          <c:idx val="4"/>
          <c:order val="0"/>
          <c:tx>
            <c:strRef>
              <c:f>'Long Term Yields by Qtr'!$G$5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Qtr'!$G$6:$G$35</c:f>
              <c:numCache>
                <c:formatCode>0.00%</c:formatCode>
                <c:ptCount val="30"/>
                <c:pt idx="0">
                  <c:v>1.1882738415999999E-2</c:v>
                </c:pt>
                <c:pt idx="1">
                  <c:v>1.5739019114999999E-2</c:v>
                </c:pt>
                <c:pt idx="2">
                  <c:v>1.9022963801999998E-2</c:v>
                </c:pt>
                <c:pt idx="3">
                  <c:v>2.2425028088000003E-2</c:v>
                </c:pt>
                <c:pt idx="4">
                  <c:v>2.5038832492E-2</c:v>
                </c:pt>
                <c:pt idx="5">
                  <c:v>2.7261866819000002E-2</c:v>
                </c:pt>
                <c:pt idx="6">
                  <c:v>2.8648476772333335E-2</c:v>
                </c:pt>
                <c:pt idx="7">
                  <c:v>2.9760189549666669E-2</c:v>
                </c:pt>
                <c:pt idx="8">
                  <c:v>3.0699921115999996E-2</c:v>
                </c:pt>
                <c:pt idx="9">
                  <c:v>3.1501149090470588E-2</c:v>
                </c:pt>
                <c:pt idx="10">
                  <c:v>3.2228709235941178E-2</c:v>
                </c:pt>
                <c:pt idx="11">
                  <c:v>3.2909482987411767E-2</c:v>
                </c:pt>
                <c:pt idx="12">
                  <c:v>3.3559485649882356E-2</c:v>
                </c:pt>
                <c:pt idx="13">
                  <c:v>3.4181750191352944E-2</c:v>
                </c:pt>
                <c:pt idx="14">
                  <c:v>3.4781422207823529E-2</c:v>
                </c:pt>
                <c:pt idx="15">
                  <c:v>3.5361109517294119E-2</c:v>
                </c:pt>
                <c:pt idx="16">
                  <c:v>3.5923794676764709E-2</c:v>
                </c:pt>
                <c:pt idx="17">
                  <c:v>3.64683716312353E-2</c:v>
                </c:pt>
                <c:pt idx="18">
                  <c:v>3.6996873538705885E-2</c:v>
                </c:pt>
                <c:pt idx="19">
                  <c:v>3.7509577428176469E-2</c:v>
                </c:pt>
                <c:pt idx="20">
                  <c:v>3.801178393064706E-2</c:v>
                </c:pt>
                <c:pt idx="21">
                  <c:v>3.8493210423117645E-2</c:v>
                </c:pt>
                <c:pt idx="22">
                  <c:v>3.8958792486588234E-2</c:v>
                </c:pt>
                <c:pt idx="23">
                  <c:v>3.9408004534058821E-2</c:v>
                </c:pt>
                <c:pt idx="24">
                  <c:v>3.984110180652941E-2</c:v>
                </c:pt>
                <c:pt idx="25">
                  <c:v>4.0255737555000004E-2</c:v>
                </c:pt>
                <c:pt idx="26">
                  <c:v>4.0651852441470591E-2</c:v>
                </c:pt>
                <c:pt idx="27">
                  <c:v>4.1028587456941178E-2</c:v>
                </c:pt>
                <c:pt idx="28">
                  <c:v>4.1385352331411759E-2</c:v>
                </c:pt>
                <c:pt idx="29">
                  <c:v>4.1719872019882351E-2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C-4345-95E0-F3008CEB87A0}"/>
            </c:ext>
          </c:extLst>
        </c:ser>
        <c:ser>
          <c:idx val="5"/>
          <c:order val="1"/>
          <c:tx>
            <c:strRef>
              <c:f>'Long Term Yields by Qtr'!$H$5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Qtr'!$H$6:$H$35</c:f>
              <c:numCache>
                <c:formatCode>0.00%</c:formatCode>
                <c:ptCount val="30"/>
                <c:pt idx="0">
                  <c:v>1.0335683930999999E-2</c:v>
                </c:pt>
                <c:pt idx="1">
                  <c:v>1.2345086695999999E-2</c:v>
                </c:pt>
                <c:pt idx="2">
                  <c:v>1.4377534439E-2</c:v>
                </c:pt>
                <c:pt idx="3">
                  <c:v>1.7155867445999999E-2</c:v>
                </c:pt>
                <c:pt idx="4">
                  <c:v>1.9444494319E-2</c:v>
                </c:pt>
                <c:pt idx="5">
                  <c:v>2.1897976369999999E-2</c:v>
                </c:pt>
                <c:pt idx="6">
                  <c:v>2.3494996300333332E-2</c:v>
                </c:pt>
                <c:pt idx="7">
                  <c:v>2.4693761867666669E-2</c:v>
                </c:pt>
                <c:pt idx="8">
                  <c:v>2.5648403440000002E-2</c:v>
                </c:pt>
                <c:pt idx="9">
                  <c:v>2.6437799186058826E-2</c:v>
                </c:pt>
                <c:pt idx="10">
                  <c:v>2.7147415139117649E-2</c:v>
                </c:pt>
                <c:pt idx="11">
                  <c:v>2.782257804817647E-2</c:v>
                </c:pt>
                <c:pt idx="12">
                  <c:v>2.8491592309235293E-2</c:v>
                </c:pt>
                <c:pt idx="13">
                  <c:v>2.9168513934294121E-2</c:v>
                </c:pt>
                <c:pt idx="14">
                  <c:v>2.9848040412352943E-2</c:v>
                </c:pt>
                <c:pt idx="15">
                  <c:v>3.0526347793411769E-2</c:v>
                </c:pt>
                <c:pt idx="16">
                  <c:v>3.1196368265470585E-2</c:v>
                </c:pt>
                <c:pt idx="17">
                  <c:v>3.1855753326529415E-2</c:v>
                </c:pt>
                <c:pt idx="18">
                  <c:v>3.2501241992588234E-2</c:v>
                </c:pt>
                <c:pt idx="19">
                  <c:v>3.313110598964706E-2</c:v>
                </c:pt>
                <c:pt idx="20">
                  <c:v>3.3744376471705882E-2</c:v>
                </c:pt>
                <c:pt idx="21">
                  <c:v>3.4330250489764708E-2</c:v>
                </c:pt>
                <c:pt idx="22">
                  <c:v>3.4890742510823525E-2</c:v>
                </c:pt>
                <c:pt idx="23">
                  <c:v>3.5424049202882349E-2</c:v>
                </c:pt>
                <c:pt idx="24">
                  <c:v>3.5925192428941176E-2</c:v>
                </c:pt>
                <c:pt idx="25">
                  <c:v>3.6392411372999998E-2</c:v>
                </c:pt>
                <c:pt idx="26">
                  <c:v>3.6822646356058822E-2</c:v>
                </c:pt>
                <c:pt idx="27">
                  <c:v>3.7213446220117644E-2</c:v>
                </c:pt>
                <c:pt idx="28">
                  <c:v>3.7560317761176472E-2</c:v>
                </c:pt>
                <c:pt idx="29">
                  <c:v>3.7860737185235298E-2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C-4345-95E0-F3008CEB87A0}"/>
            </c:ext>
          </c:extLst>
        </c:ser>
        <c:ser>
          <c:idx val="6"/>
          <c:order val="2"/>
          <c:tx>
            <c:strRef>
              <c:f>'Long Term Yields by Qtr'!$I$5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Qtr'!$I$6:$I$35</c:f>
              <c:numCache>
                <c:formatCode>0.00%</c:formatCode>
                <c:ptCount val="30"/>
                <c:pt idx="0">
                  <c:v>9.2327127779999983E-3</c:v>
                </c:pt>
                <c:pt idx="1">
                  <c:v>1.0766965739E-2</c:v>
                </c:pt>
                <c:pt idx="2">
                  <c:v>1.2752629336E-2</c:v>
                </c:pt>
                <c:pt idx="3">
                  <c:v>1.5080156363000001E-2</c:v>
                </c:pt>
                <c:pt idx="4">
                  <c:v>1.7062293419999999E-2</c:v>
                </c:pt>
                <c:pt idx="5">
                  <c:v>1.9332443455999999E-2</c:v>
                </c:pt>
                <c:pt idx="6">
                  <c:v>2.0756679568666666E-2</c:v>
                </c:pt>
                <c:pt idx="7">
                  <c:v>2.1786573326333332E-2</c:v>
                </c:pt>
                <c:pt idx="8">
                  <c:v>2.2585535340999999E-2</c:v>
                </c:pt>
                <c:pt idx="9">
                  <c:v>2.3241641794235296E-2</c:v>
                </c:pt>
                <c:pt idx="10">
                  <c:v>2.3840102475470588E-2</c:v>
                </c:pt>
                <c:pt idx="11">
                  <c:v>2.442866884670588E-2</c:v>
                </c:pt>
                <c:pt idx="12">
                  <c:v>2.5038411410941177E-2</c:v>
                </c:pt>
                <c:pt idx="13">
                  <c:v>2.568103512617647E-2</c:v>
                </c:pt>
                <c:pt idx="14">
                  <c:v>2.6345913642411765E-2</c:v>
                </c:pt>
                <c:pt idx="15">
                  <c:v>2.7024784322647058E-2</c:v>
                </c:pt>
                <c:pt idx="16">
                  <c:v>2.7707159566882349E-2</c:v>
                </c:pt>
                <c:pt idx="17">
                  <c:v>2.8388081207117645E-2</c:v>
                </c:pt>
                <c:pt idx="18">
                  <c:v>2.9062490559352942E-2</c:v>
                </c:pt>
                <c:pt idx="19">
                  <c:v>2.9727030506588235E-2</c:v>
                </c:pt>
                <c:pt idx="20">
                  <c:v>3.0379489439823527E-2</c:v>
                </c:pt>
                <c:pt idx="21">
                  <c:v>3.1008437891058824E-2</c:v>
                </c:pt>
                <c:pt idx="22">
                  <c:v>3.1614888020294121E-2</c:v>
                </c:pt>
                <c:pt idx="23">
                  <c:v>3.2196624620529413E-2</c:v>
                </c:pt>
                <c:pt idx="24">
                  <c:v>3.2748034133764703E-2</c:v>
                </c:pt>
                <c:pt idx="25">
                  <c:v>3.3267038226000002E-2</c:v>
                </c:pt>
                <c:pt idx="26">
                  <c:v>3.3750240091235298E-2</c:v>
                </c:pt>
                <c:pt idx="27">
                  <c:v>3.4195023478470588E-2</c:v>
                </c:pt>
                <c:pt idx="28">
                  <c:v>3.4596509873705883E-2</c:v>
                </c:pt>
                <c:pt idx="29">
                  <c:v>3.4952017632941174E-2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9C-4345-95E0-F3008CEB87A0}"/>
            </c:ext>
          </c:extLst>
        </c:ser>
        <c:ser>
          <c:idx val="0"/>
          <c:order val="3"/>
          <c:tx>
            <c:strRef>
              <c:f>'Long Term Yields by Qtr'!$J$5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Qtr'!$J$6:$J$35</c:f>
              <c:numCache>
                <c:formatCode>0.00%</c:formatCode>
                <c:ptCount val="30"/>
                <c:pt idx="0">
                  <c:v>1.0691625736E-2</c:v>
                </c:pt>
                <c:pt idx="1">
                  <c:v>1.2560042476E-2</c:v>
                </c:pt>
                <c:pt idx="2">
                  <c:v>1.4552351976000001E-2</c:v>
                </c:pt>
                <c:pt idx="3">
                  <c:v>1.6713949482000001E-2</c:v>
                </c:pt>
                <c:pt idx="4">
                  <c:v>1.8645328098999998E-2</c:v>
                </c:pt>
                <c:pt idx="5">
                  <c:v>2.0687919276E-2</c:v>
                </c:pt>
                <c:pt idx="6">
                  <c:v>2.1928543143666667E-2</c:v>
                </c:pt>
                <c:pt idx="7">
                  <c:v>2.2884280971333333E-2</c:v>
                </c:pt>
                <c:pt idx="8">
                  <c:v>2.3672861367E-2</c:v>
                </c:pt>
                <c:pt idx="9">
                  <c:v>2.4357890962647059E-2</c:v>
                </c:pt>
                <c:pt idx="10">
                  <c:v>2.5001102849294118E-2</c:v>
                </c:pt>
                <c:pt idx="11">
                  <c:v>2.5637478329941177E-2</c:v>
                </c:pt>
                <c:pt idx="12">
                  <c:v>2.6287466441588234E-2</c:v>
                </c:pt>
                <c:pt idx="13">
                  <c:v>2.6953787673235294E-2</c:v>
                </c:pt>
                <c:pt idx="14">
                  <c:v>2.7626684502882352E-2</c:v>
                </c:pt>
                <c:pt idx="15">
                  <c:v>2.8299839167529414E-2</c:v>
                </c:pt>
                <c:pt idx="16">
                  <c:v>2.896380938817647E-2</c:v>
                </c:pt>
                <c:pt idx="17">
                  <c:v>2.9614749441823532E-2</c:v>
                </c:pt>
                <c:pt idx="18">
                  <c:v>3.0247834975470587E-2</c:v>
                </c:pt>
                <c:pt idx="19">
                  <c:v>3.0860195744117649E-2</c:v>
                </c:pt>
                <c:pt idx="20">
                  <c:v>3.1449039266764706E-2</c:v>
                </c:pt>
                <c:pt idx="21">
                  <c:v>3.2004239093411768E-2</c:v>
                </c:pt>
                <c:pt idx="22">
                  <c:v>3.2526039595058821E-2</c:v>
                </c:pt>
                <c:pt idx="23">
                  <c:v>3.3011732753705877E-2</c:v>
                </c:pt>
                <c:pt idx="24">
                  <c:v>3.3455871923352941E-2</c:v>
                </c:pt>
                <c:pt idx="25">
                  <c:v>3.3855932293000005E-2</c:v>
                </c:pt>
                <c:pt idx="26">
                  <c:v>3.4208113608647062E-2</c:v>
                </c:pt>
                <c:pt idx="27">
                  <c:v>3.4509226701294124E-2</c:v>
                </c:pt>
                <c:pt idx="28">
                  <c:v>3.4754611343941179E-2</c:v>
                </c:pt>
                <c:pt idx="29">
                  <c:v>3.4941004608588233E-2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9C-4345-95E0-F3008CEB8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6016"/>
        <c:axId val="115050752"/>
      </c:lineChart>
      <c:catAx>
        <c:axId val="11624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050752"/>
        <c:crosses val="autoZero"/>
        <c:auto val="1"/>
        <c:lblAlgn val="ctr"/>
        <c:lblOffset val="100"/>
        <c:noMultiLvlLbl val="0"/>
      </c:catAx>
      <c:valAx>
        <c:axId val="115050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2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2: Long Term Bond Yields - 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'Long Term Yields by Qtr'!$G$40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Qtr'!$G$41:$G$70</c:f>
              <c:numCache>
                <c:formatCode>0.00%</c:formatCode>
                <c:ptCount val="30"/>
                <c:pt idx="0">
                  <c:v>1.3227738416000001E-2</c:v>
                </c:pt>
                <c:pt idx="1">
                  <c:v>1.7462019115000001E-2</c:v>
                </c:pt>
                <c:pt idx="2">
                  <c:v>2.1123963802E-2</c:v>
                </c:pt>
                <c:pt idx="3">
                  <c:v>2.4904028088000001E-2</c:v>
                </c:pt>
                <c:pt idx="4">
                  <c:v>2.7587832491999999E-2</c:v>
                </c:pt>
                <c:pt idx="5">
                  <c:v>2.9880866818999999E-2</c:v>
                </c:pt>
                <c:pt idx="6">
                  <c:v>3.1463476772333333E-2</c:v>
                </c:pt>
                <c:pt idx="7">
                  <c:v>3.2771189549666666E-2</c:v>
                </c:pt>
                <c:pt idx="8">
                  <c:v>3.3906921115999994E-2</c:v>
                </c:pt>
                <c:pt idx="9">
                  <c:v>3.4685541247333335E-2</c:v>
                </c:pt>
                <c:pt idx="10">
                  <c:v>3.5390493549666668E-2</c:v>
                </c:pt>
                <c:pt idx="11">
                  <c:v>3.6048659458000003E-2</c:v>
                </c:pt>
                <c:pt idx="12">
                  <c:v>3.6676054277333336E-2</c:v>
                </c:pt>
                <c:pt idx="13">
                  <c:v>3.7275710975666669E-2</c:v>
                </c:pt>
                <c:pt idx="14">
                  <c:v>3.7852775148999998E-2</c:v>
                </c:pt>
                <c:pt idx="15">
                  <c:v>3.8409854615333333E-2</c:v>
                </c:pt>
                <c:pt idx="16">
                  <c:v>3.8949931931666668E-2</c:v>
                </c:pt>
                <c:pt idx="17">
                  <c:v>3.9471901043000003E-2</c:v>
                </c:pt>
                <c:pt idx="18">
                  <c:v>3.9977795107333333E-2</c:v>
                </c:pt>
                <c:pt idx="19">
                  <c:v>4.0467891153666669E-2</c:v>
                </c:pt>
                <c:pt idx="20">
                  <c:v>4.0947489813000004E-2</c:v>
                </c:pt>
                <c:pt idx="21">
                  <c:v>4.1406308462333334E-2</c:v>
                </c:pt>
                <c:pt idx="22">
                  <c:v>4.1849282682666668E-2</c:v>
                </c:pt>
                <c:pt idx="23">
                  <c:v>4.2275886887E-2</c:v>
                </c:pt>
                <c:pt idx="24">
                  <c:v>4.2686376316333333E-2</c:v>
                </c:pt>
                <c:pt idx="25">
                  <c:v>4.3078404221666672E-2</c:v>
                </c:pt>
                <c:pt idx="26">
                  <c:v>4.3451911265000004E-2</c:v>
                </c:pt>
                <c:pt idx="27">
                  <c:v>4.3806038437333335E-2</c:v>
                </c:pt>
                <c:pt idx="28">
                  <c:v>4.4140195468666668E-2</c:v>
                </c:pt>
                <c:pt idx="29">
                  <c:v>4.4452107313999997E-2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F-4C73-9F4F-969475DD2E0D}"/>
            </c:ext>
          </c:extLst>
        </c:ser>
        <c:ser>
          <c:idx val="5"/>
          <c:order val="1"/>
          <c:tx>
            <c:strRef>
              <c:f>'Long Term Yields by Qtr'!$H$40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Qtr'!$H$41:$H$70</c:f>
              <c:numCache>
                <c:formatCode>0.00%</c:formatCode>
                <c:ptCount val="30"/>
                <c:pt idx="0">
                  <c:v>1.1693183930999999E-2</c:v>
                </c:pt>
                <c:pt idx="1">
                  <c:v>1.4091086696E-2</c:v>
                </c:pt>
                <c:pt idx="2">
                  <c:v>1.6512034438999998E-2</c:v>
                </c:pt>
                <c:pt idx="3">
                  <c:v>1.9678867445999997E-2</c:v>
                </c:pt>
                <c:pt idx="4">
                  <c:v>2.2015494319E-2</c:v>
                </c:pt>
                <c:pt idx="5">
                  <c:v>2.4516976369999999E-2</c:v>
                </c:pt>
                <c:pt idx="6">
                  <c:v>2.6311329633666666E-2</c:v>
                </c:pt>
                <c:pt idx="7">
                  <c:v>2.7707428534333334E-2</c:v>
                </c:pt>
                <c:pt idx="8">
                  <c:v>2.885940344E-2</c:v>
                </c:pt>
                <c:pt idx="9">
                  <c:v>2.9625348205666667E-2</c:v>
                </c:pt>
                <c:pt idx="10">
                  <c:v>3.0311513178333332E-2</c:v>
                </c:pt>
                <c:pt idx="11">
                  <c:v>3.0963225107E-2</c:v>
                </c:pt>
                <c:pt idx="12">
                  <c:v>3.1608788387666668E-2</c:v>
                </c:pt>
                <c:pt idx="13">
                  <c:v>3.2262259032333332E-2</c:v>
                </c:pt>
                <c:pt idx="14">
                  <c:v>3.2918334529999996E-2</c:v>
                </c:pt>
                <c:pt idx="15">
                  <c:v>3.3573190930666671E-2</c:v>
                </c:pt>
                <c:pt idx="16">
                  <c:v>3.421976042233333E-2</c:v>
                </c:pt>
                <c:pt idx="17">
                  <c:v>3.4855694503000002E-2</c:v>
                </c:pt>
                <c:pt idx="18">
                  <c:v>3.5477732188666664E-2</c:v>
                </c:pt>
                <c:pt idx="19">
                  <c:v>3.6084145205333332E-2</c:v>
                </c:pt>
                <c:pt idx="20">
                  <c:v>3.6673964707000004E-2</c:v>
                </c:pt>
                <c:pt idx="21">
                  <c:v>3.7236387744666664E-2</c:v>
                </c:pt>
                <c:pt idx="22">
                  <c:v>3.7773428785333331E-2</c:v>
                </c:pt>
                <c:pt idx="23">
                  <c:v>3.8283284496999997E-2</c:v>
                </c:pt>
                <c:pt idx="24">
                  <c:v>3.8760976742666667E-2</c:v>
                </c:pt>
                <c:pt idx="25">
                  <c:v>3.9204744706333332E-2</c:v>
                </c:pt>
                <c:pt idx="26">
                  <c:v>3.9611528708999998E-2</c:v>
                </c:pt>
                <c:pt idx="27">
                  <c:v>3.9978877592666662E-2</c:v>
                </c:pt>
                <c:pt idx="28">
                  <c:v>4.0302298153333332E-2</c:v>
                </c:pt>
                <c:pt idx="29">
                  <c:v>4.0579266597000001E-2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F-4C73-9F4F-969475DD2E0D}"/>
            </c:ext>
          </c:extLst>
        </c:ser>
        <c:ser>
          <c:idx val="6"/>
          <c:order val="2"/>
          <c:tx>
            <c:strRef>
              <c:f>'Long Term Yields by Qtr'!$I$40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Qtr'!$I$41:$I$70</c:f>
              <c:numCache>
                <c:formatCode>0.00%</c:formatCode>
                <c:ptCount val="30"/>
                <c:pt idx="0">
                  <c:v>1.0594712778E-2</c:v>
                </c:pt>
                <c:pt idx="1">
                  <c:v>1.2521965739E-2</c:v>
                </c:pt>
                <c:pt idx="2">
                  <c:v>1.4900629335999999E-2</c:v>
                </c:pt>
                <c:pt idx="3">
                  <c:v>1.7621156363000001E-2</c:v>
                </c:pt>
                <c:pt idx="4">
                  <c:v>1.962979342E-2</c:v>
                </c:pt>
                <c:pt idx="5">
                  <c:v>2.1926443455999998E-2</c:v>
                </c:pt>
                <c:pt idx="6">
                  <c:v>2.3553679568666667E-2</c:v>
                </c:pt>
                <c:pt idx="7">
                  <c:v>2.4786573326333335E-2</c:v>
                </c:pt>
                <c:pt idx="8">
                  <c:v>2.5788535341E-2</c:v>
                </c:pt>
                <c:pt idx="9">
                  <c:v>2.6422371206000002E-2</c:v>
                </c:pt>
                <c:pt idx="10">
                  <c:v>2.6998561298999999E-2</c:v>
                </c:pt>
                <c:pt idx="11">
                  <c:v>2.7564857082000002E-2</c:v>
                </c:pt>
                <c:pt idx="12">
                  <c:v>2.8152329058000001E-2</c:v>
                </c:pt>
                <c:pt idx="13">
                  <c:v>2.8772682184999995E-2</c:v>
                </c:pt>
                <c:pt idx="14">
                  <c:v>2.9415290113000002E-2</c:v>
                </c:pt>
                <c:pt idx="15">
                  <c:v>3.0071890205E-2</c:v>
                </c:pt>
                <c:pt idx="16">
                  <c:v>3.0731994860999999E-2</c:v>
                </c:pt>
                <c:pt idx="17">
                  <c:v>3.1390645912999997E-2</c:v>
                </c:pt>
                <c:pt idx="18">
                  <c:v>3.2042784677000002E-2</c:v>
                </c:pt>
                <c:pt idx="19">
                  <c:v>3.2685054036E-2</c:v>
                </c:pt>
                <c:pt idx="20">
                  <c:v>3.3315242380999997E-2</c:v>
                </c:pt>
                <c:pt idx="21">
                  <c:v>3.3921920243999995E-2</c:v>
                </c:pt>
                <c:pt idx="22">
                  <c:v>3.4506099785000001E-2</c:v>
                </c:pt>
                <c:pt idx="23">
                  <c:v>3.5065565797000001E-2</c:v>
                </c:pt>
                <c:pt idx="24">
                  <c:v>3.5594704721999999E-2</c:v>
                </c:pt>
                <c:pt idx="25">
                  <c:v>3.6091438226E-2</c:v>
                </c:pt>
                <c:pt idx="26">
                  <c:v>3.6552369502999997E-2</c:v>
                </c:pt>
                <c:pt idx="27">
                  <c:v>3.6974882302000002E-2</c:v>
                </c:pt>
                <c:pt idx="28">
                  <c:v>3.7354098108999999E-2</c:v>
                </c:pt>
                <c:pt idx="29">
                  <c:v>3.7687335279999998E-2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AF-4C73-9F4F-969475DD2E0D}"/>
            </c:ext>
          </c:extLst>
        </c:ser>
        <c:ser>
          <c:idx val="0"/>
          <c:order val="3"/>
          <c:tx>
            <c:strRef>
              <c:f>'Long Term Yields by Qtr'!$J$40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Qtr'!$J$41:$J$70</c:f>
              <c:numCache>
                <c:formatCode>0.00%</c:formatCode>
                <c:ptCount val="30"/>
                <c:pt idx="0">
                  <c:v>1.2062125735999999E-2</c:v>
                </c:pt>
                <c:pt idx="1">
                  <c:v>1.4326042476E-2</c:v>
                </c:pt>
                <c:pt idx="2">
                  <c:v>1.6713851975999998E-2</c:v>
                </c:pt>
                <c:pt idx="3">
                  <c:v>1.9270949481999998E-2</c:v>
                </c:pt>
                <c:pt idx="4">
                  <c:v>2.1198328098999998E-2</c:v>
                </c:pt>
                <c:pt idx="5">
                  <c:v>2.3236919276000002E-2</c:v>
                </c:pt>
                <c:pt idx="6">
                  <c:v>2.4687876476999999E-2</c:v>
                </c:pt>
                <c:pt idx="7">
                  <c:v>2.5853947638000002E-2</c:v>
                </c:pt>
                <c:pt idx="8">
                  <c:v>2.6852861366999999E-2</c:v>
                </c:pt>
                <c:pt idx="9">
                  <c:v>2.7517930178333334E-2</c:v>
                </c:pt>
                <c:pt idx="10">
                  <c:v>2.8141181280666665E-2</c:v>
                </c:pt>
                <c:pt idx="11">
                  <c:v>2.8757595976999999E-2</c:v>
                </c:pt>
                <c:pt idx="12">
                  <c:v>2.9387623304333334E-2</c:v>
                </c:pt>
                <c:pt idx="13">
                  <c:v>3.0033983751666667E-2</c:v>
                </c:pt>
                <c:pt idx="14">
                  <c:v>3.0686919797000001E-2</c:v>
                </c:pt>
                <c:pt idx="15">
                  <c:v>3.1340113677333331E-2</c:v>
                </c:pt>
                <c:pt idx="16">
                  <c:v>3.1984123113666663E-2</c:v>
                </c:pt>
                <c:pt idx="17">
                  <c:v>3.2615102383E-2</c:v>
                </c:pt>
                <c:pt idx="18">
                  <c:v>3.3228227132333338E-2</c:v>
                </c:pt>
                <c:pt idx="19">
                  <c:v>3.3820627116666668E-2</c:v>
                </c:pt>
                <c:pt idx="20">
                  <c:v>3.4389509855E-2</c:v>
                </c:pt>
                <c:pt idx="21">
                  <c:v>3.4924748897333338E-2</c:v>
                </c:pt>
                <c:pt idx="22">
                  <c:v>3.5426588614666667E-2</c:v>
                </c:pt>
                <c:pt idx="23">
                  <c:v>3.5892320988999998E-2</c:v>
                </c:pt>
                <c:pt idx="24">
                  <c:v>3.631649937433333E-2</c:v>
                </c:pt>
                <c:pt idx="25">
                  <c:v>3.6696598959666669E-2</c:v>
                </c:pt>
                <c:pt idx="26">
                  <c:v>3.7028819491000002E-2</c:v>
                </c:pt>
                <c:pt idx="27">
                  <c:v>3.730997179933334E-2</c:v>
                </c:pt>
                <c:pt idx="28">
                  <c:v>3.753539565766667E-2</c:v>
                </c:pt>
                <c:pt idx="29">
                  <c:v>3.7701828138E-2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AF-4C73-9F4F-969475DD2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8064"/>
        <c:axId val="115052480"/>
      </c:lineChart>
      <c:catAx>
        <c:axId val="11624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layout>
            <c:manualLayout>
              <c:xMode val="edge"/>
              <c:yMode val="edge"/>
              <c:x val="0.42279047395549868"/>
              <c:y val="0.9715356024351478"/>
            </c:manualLayout>
          </c:layout>
          <c:overlay val="0"/>
        </c:title>
        <c:majorTickMark val="none"/>
        <c:minorTickMark val="none"/>
        <c:tickLblPos val="nextTo"/>
        <c:crossAx val="115052480"/>
        <c:crosses val="autoZero"/>
        <c:auto val="1"/>
        <c:lblAlgn val="ctr"/>
        <c:lblOffset val="100"/>
        <c:noMultiLvlLbl val="0"/>
      </c:catAx>
      <c:valAx>
        <c:axId val="11505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24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3: Long</a:t>
            </a:r>
            <a:r>
              <a:rPr lang="en-US" baseline="0"/>
              <a:t> Term Bond Yields - 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'Long Term Yields by Qtr'!$G$75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Qtr'!$G$76:$G$105</c:f>
              <c:numCache>
                <c:formatCode>0.00%</c:formatCode>
                <c:ptCount val="30"/>
                <c:pt idx="0">
                  <c:v>1.6430238416000002E-2</c:v>
                </c:pt>
                <c:pt idx="1">
                  <c:v>2.0574019115000002E-2</c:v>
                </c:pt>
                <c:pt idx="2">
                  <c:v>2.4145463802E-2</c:v>
                </c:pt>
                <c:pt idx="3">
                  <c:v>2.7835028088000001E-2</c:v>
                </c:pt>
                <c:pt idx="4">
                  <c:v>3.0666832491999998E-2</c:v>
                </c:pt>
                <c:pt idx="5">
                  <c:v>3.3107866818999999E-2</c:v>
                </c:pt>
                <c:pt idx="6">
                  <c:v>3.4458143439E-2</c:v>
                </c:pt>
                <c:pt idx="7">
                  <c:v>3.5533522883000004E-2</c:v>
                </c:pt>
                <c:pt idx="8">
                  <c:v>3.6436921115999998E-2</c:v>
                </c:pt>
                <c:pt idx="9">
                  <c:v>3.7187541247333332E-2</c:v>
                </c:pt>
                <c:pt idx="10">
                  <c:v>3.7864493549666665E-2</c:v>
                </c:pt>
                <c:pt idx="11">
                  <c:v>3.8494659458E-2</c:v>
                </c:pt>
                <c:pt idx="12">
                  <c:v>3.9094054277333333E-2</c:v>
                </c:pt>
                <c:pt idx="13">
                  <c:v>3.9665710975666665E-2</c:v>
                </c:pt>
                <c:pt idx="14">
                  <c:v>4.0214775148999994E-2</c:v>
                </c:pt>
                <c:pt idx="15">
                  <c:v>4.0743854615333336E-2</c:v>
                </c:pt>
                <c:pt idx="16">
                  <c:v>4.125593193166667E-2</c:v>
                </c:pt>
                <c:pt idx="17">
                  <c:v>4.1749901042999998E-2</c:v>
                </c:pt>
                <c:pt idx="18">
                  <c:v>4.2227795107333335E-2</c:v>
                </c:pt>
                <c:pt idx="19">
                  <c:v>4.2689891153666663E-2</c:v>
                </c:pt>
                <c:pt idx="20">
                  <c:v>4.3141489812999999E-2</c:v>
                </c:pt>
                <c:pt idx="21">
                  <c:v>4.3572308462333328E-2</c:v>
                </c:pt>
                <c:pt idx="22">
                  <c:v>4.3987282682666669E-2</c:v>
                </c:pt>
                <c:pt idx="23">
                  <c:v>4.4385886887000001E-2</c:v>
                </c:pt>
                <c:pt idx="24">
                  <c:v>4.4768376316333333E-2</c:v>
                </c:pt>
                <c:pt idx="25">
                  <c:v>4.5132404221666672E-2</c:v>
                </c:pt>
                <c:pt idx="26">
                  <c:v>4.5477911265000004E-2</c:v>
                </c:pt>
                <c:pt idx="27">
                  <c:v>4.5804038437333335E-2</c:v>
                </c:pt>
                <c:pt idx="28">
                  <c:v>4.6110195468666668E-2</c:v>
                </c:pt>
                <c:pt idx="29">
                  <c:v>4.6394107313999997E-2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0-41D2-8BF0-00CB0347C602}"/>
            </c:ext>
          </c:extLst>
        </c:ser>
        <c:ser>
          <c:idx val="5"/>
          <c:order val="1"/>
          <c:tx>
            <c:strRef>
              <c:f>'Long Term Yields by Qtr'!$H$75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Qtr'!$H$76:$H$105</c:f>
              <c:numCache>
                <c:formatCode>0.00%</c:formatCode>
                <c:ptCount val="30"/>
                <c:pt idx="0">
                  <c:v>1.4870183931000001E-2</c:v>
                </c:pt>
                <c:pt idx="1">
                  <c:v>1.7171086696000003E-2</c:v>
                </c:pt>
                <c:pt idx="2">
                  <c:v>1.9495034439000001E-2</c:v>
                </c:pt>
                <c:pt idx="3">
                  <c:v>2.2564867445999996E-2</c:v>
                </c:pt>
                <c:pt idx="4">
                  <c:v>2.5059994318999999E-2</c:v>
                </c:pt>
                <c:pt idx="5">
                  <c:v>2.7719976369999996E-2</c:v>
                </c:pt>
                <c:pt idx="6">
                  <c:v>2.9284329633666666E-2</c:v>
                </c:pt>
                <c:pt idx="7">
                  <c:v>3.0450428534333336E-2</c:v>
                </c:pt>
                <c:pt idx="8">
                  <c:v>3.1372403440000002E-2</c:v>
                </c:pt>
                <c:pt idx="9">
                  <c:v>3.210881487233333E-2</c:v>
                </c:pt>
                <c:pt idx="10">
                  <c:v>3.2765446511666664E-2</c:v>
                </c:pt>
                <c:pt idx="11">
                  <c:v>3.3387625106999996E-2</c:v>
                </c:pt>
                <c:pt idx="12">
                  <c:v>3.4003655054333337E-2</c:v>
                </c:pt>
                <c:pt idx="13">
                  <c:v>3.4627592365666669E-2</c:v>
                </c:pt>
                <c:pt idx="14">
                  <c:v>3.5254134529999995E-2</c:v>
                </c:pt>
                <c:pt idx="15">
                  <c:v>3.5879457597333339E-2</c:v>
                </c:pt>
                <c:pt idx="16">
                  <c:v>3.6496493755666666E-2</c:v>
                </c:pt>
                <c:pt idx="17">
                  <c:v>3.7102894503E-2</c:v>
                </c:pt>
                <c:pt idx="18">
                  <c:v>3.7695398855333337E-2</c:v>
                </c:pt>
                <c:pt idx="19">
                  <c:v>3.8272278538666667E-2</c:v>
                </c:pt>
                <c:pt idx="20">
                  <c:v>3.8832564707E-2</c:v>
                </c:pt>
                <c:pt idx="21">
                  <c:v>3.9365454411333337E-2</c:v>
                </c:pt>
                <c:pt idx="22">
                  <c:v>3.9872962118666665E-2</c:v>
                </c:pt>
                <c:pt idx="23">
                  <c:v>4.0353284497E-2</c:v>
                </c:pt>
                <c:pt idx="24">
                  <c:v>4.0801443409333331E-2</c:v>
                </c:pt>
                <c:pt idx="25">
                  <c:v>4.1215678039666664E-2</c:v>
                </c:pt>
                <c:pt idx="26">
                  <c:v>4.1592928708999999E-2</c:v>
                </c:pt>
                <c:pt idx="27">
                  <c:v>4.1930744259333338E-2</c:v>
                </c:pt>
                <c:pt idx="28">
                  <c:v>4.2224631486666664E-2</c:v>
                </c:pt>
                <c:pt idx="29">
                  <c:v>4.2472066597000008E-2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0-41D2-8BF0-00CB0347C602}"/>
            </c:ext>
          </c:extLst>
        </c:ser>
        <c:ser>
          <c:idx val="6"/>
          <c:order val="2"/>
          <c:tx>
            <c:strRef>
              <c:f>'Long Term Yields by Qtr'!$I$75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Qtr'!$I$76:$I$105</c:f>
              <c:numCache>
                <c:formatCode>0.00%</c:formatCode>
                <c:ptCount val="30"/>
                <c:pt idx="0">
                  <c:v>1.3742212778E-2</c:v>
                </c:pt>
                <c:pt idx="1">
                  <c:v>1.5573965739E-2</c:v>
                </c:pt>
                <c:pt idx="2">
                  <c:v>1.7857129335999998E-2</c:v>
                </c:pt>
                <c:pt idx="3">
                  <c:v>2.0482156362999999E-2</c:v>
                </c:pt>
                <c:pt idx="4">
                  <c:v>2.2663793420000002E-2</c:v>
                </c:pt>
                <c:pt idx="5">
                  <c:v>2.5133443456E-2</c:v>
                </c:pt>
                <c:pt idx="6">
                  <c:v>2.6531012902000002E-2</c:v>
                </c:pt>
                <c:pt idx="7">
                  <c:v>2.7534239993E-2</c:v>
                </c:pt>
                <c:pt idx="8">
                  <c:v>2.8306535341E-2</c:v>
                </c:pt>
                <c:pt idx="9">
                  <c:v>2.8907837872666667E-2</c:v>
                </c:pt>
                <c:pt idx="10">
                  <c:v>2.9451494632333333E-2</c:v>
                </c:pt>
                <c:pt idx="11">
                  <c:v>2.9985257081999998E-2</c:v>
                </c:pt>
                <c:pt idx="12">
                  <c:v>3.0540195724666666E-2</c:v>
                </c:pt>
                <c:pt idx="13">
                  <c:v>3.112801551833333E-2</c:v>
                </c:pt>
                <c:pt idx="14">
                  <c:v>3.1738090113000002E-2</c:v>
                </c:pt>
                <c:pt idx="15">
                  <c:v>3.2362156871666672E-2</c:v>
                </c:pt>
                <c:pt idx="16">
                  <c:v>3.298972819433333E-2</c:v>
                </c:pt>
                <c:pt idx="17">
                  <c:v>3.3615845913E-2</c:v>
                </c:pt>
                <c:pt idx="18">
                  <c:v>3.4235451343666665E-2</c:v>
                </c:pt>
                <c:pt idx="19">
                  <c:v>3.4845187369333334E-2</c:v>
                </c:pt>
                <c:pt idx="20">
                  <c:v>3.5442842380999998E-2</c:v>
                </c:pt>
                <c:pt idx="21">
                  <c:v>3.6016986910666668E-2</c:v>
                </c:pt>
                <c:pt idx="22">
                  <c:v>3.6568633118333332E-2</c:v>
                </c:pt>
                <c:pt idx="23">
                  <c:v>3.7095565797000005E-2</c:v>
                </c:pt>
                <c:pt idx="24">
                  <c:v>3.7592171388666662E-2</c:v>
                </c:pt>
                <c:pt idx="25">
                  <c:v>3.8056371559333335E-2</c:v>
                </c:pt>
                <c:pt idx="26">
                  <c:v>3.8484769503000005E-2</c:v>
                </c:pt>
                <c:pt idx="27">
                  <c:v>3.8874748968666668E-2</c:v>
                </c:pt>
                <c:pt idx="28">
                  <c:v>3.9221431442333338E-2</c:v>
                </c:pt>
                <c:pt idx="29">
                  <c:v>3.9522135279999995E-2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0-41D2-8BF0-00CB0347C602}"/>
            </c:ext>
          </c:extLst>
        </c:ser>
        <c:ser>
          <c:idx val="0"/>
          <c:order val="3"/>
          <c:tx>
            <c:strRef>
              <c:f>'Long Term Yields by Qtr'!$J$75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Qtr'!$J$76:$J$105</c:f>
              <c:numCache>
                <c:formatCode>0.00%</c:formatCode>
                <c:ptCount val="30"/>
                <c:pt idx="0">
                  <c:v>1.5180625736E-2</c:v>
                </c:pt>
                <c:pt idx="1">
                  <c:v>1.7348042476000001E-2</c:v>
                </c:pt>
                <c:pt idx="2">
                  <c:v>1.9639351976000002E-2</c:v>
                </c:pt>
                <c:pt idx="3">
                  <c:v>2.2099949482000003E-2</c:v>
                </c:pt>
                <c:pt idx="4">
                  <c:v>2.4219328098999997E-2</c:v>
                </c:pt>
                <c:pt idx="5">
                  <c:v>2.6449919275999999E-2</c:v>
                </c:pt>
                <c:pt idx="6">
                  <c:v>2.767120981033333E-2</c:v>
                </c:pt>
                <c:pt idx="7">
                  <c:v>2.8607614304666667E-2</c:v>
                </c:pt>
                <c:pt idx="8">
                  <c:v>2.9376861366999997E-2</c:v>
                </c:pt>
                <c:pt idx="9">
                  <c:v>3.0006530178333338E-2</c:v>
                </c:pt>
                <c:pt idx="10">
                  <c:v>3.0594381280666667E-2</c:v>
                </c:pt>
                <c:pt idx="11">
                  <c:v>3.1175395977000003E-2</c:v>
                </c:pt>
                <c:pt idx="12">
                  <c:v>3.1770023304333331E-2</c:v>
                </c:pt>
                <c:pt idx="13">
                  <c:v>3.2380983751666668E-2</c:v>
                </c:pt>
                <c:pt idx="14">
                  <c:v>3.2998519796999998E-2</c:v>
                </c:pt>
                <c:pt idx="15">
                  <c:v>3.3616313677333337E-2</c:v>
                </c:pt>
                <c:pt idx="16">
                  <c:v>3.4224923113666664E-2</c:v>
                </c:pt>
                <c:pt idx="17">
                  <c:v>3.4820502382999996E-2</c:v>
                </c:pt>
                <c:pt idx="18">
                  <c:v>3.5398227132333336E-2</c:v>
                </c:pt>
                <c:pt idx="19">
                  <c:v>3.5955227116666669E-2</c:v>
                </c:pt>
                <c:pt idx="20">
                  <c:v>3.6488709854999996E-2</c:v>
                </c:pt>
                <c:pt idx="21">
                  <c:v>3.6988548897333336E-2</c:v>
                </c:pt>
                <c:pt idx="22">
                  <c:v>3.7454988614666666E-2</c:v>
                </c:pt>
                <c:pt idx="23">
                  <c:v>3.7885320989E-2</c:v>
                </c:pt>
                <c:pt idx="24">
                  <c:v>3.8274099374333334E-2</c:v>
                </c:pt>
                <c:pt idx="25">
                  <c:v>3.8618798959666668E-2</c:v>
                </c:pt>
                <c:pt idx="26">
                  <c:v>3.8915619491000003E-2</c:v>
                </c:pt>
                <c:pt idx="27">
                  <c:v>3.9161371799333336E-2</c:v>
                </c:pt>
                <c:pt idx="28">
                  <c:v>3.9351395657666668E-2</c:v>
                </c:pt>
                <c:pt idx="29">
                  <c:v>3.9482428138E-2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00-41D2-8BF0-00CB0347C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08832"/>
        <c:axId val="115054784"/>
      </c:lineChart>
      <c:catAx>
        <c:axId val="1164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5054784"/>
        <c:crosses val="autoZero"/>
        <c:auto val="1"/>
        <c:lblAlgn val="ctr"/>
        <c:lblOffset val="100"/>
        <c:noMultiLvlLbl val="0"/>
      </c:catAx>
      <c:valAx>
        <c:axId val="115054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0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4: Long Term Bond Yields - BBB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'Long Term Yields by Qtr'!$G$110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Qtr'!$G$111:$G$140</c:f>
              <c:numCache>
                <c:formatCode>0.00%</c:formatCode>
                <c:ptCount val="30"/>
                <c:pt idx="0">
                  <c:v>2.3683238416000001E-2</c:v>
                </c:pt>
                <c:pt idx="1">
                  <c:v>2.7660019115E-2</c:v>
                </c:pt>
                <c:pt idx="2">
                  <c:v>3.1064463802000002E-2</c:v>
                </c:pt>
                <c:pt idx="3">
                  <c:v>3.4587028088000002E-2</c:v>
                </c:pt>
                <c:pt idx="4">
                  <c:v>3.7549832492000002E-2</c:v>
                </c:pt>
                <c:pt idx="5">
                  <c:v>4.0121866818999999E-2</c:v>
                </c:pt>
                <c:pt idx="6">
                  <c:v>4.1420143439000003E-2</c:v>
                </c:pt>
                <c:pt idx="7">
                  <c:v>4.2443522883000004E-2</c:v>
                </c:pt>
                <c:pt idx="8">
                  <c:v>4.3294921116000001E-2</c:v>
                </c:pt>
                <c:pt idx="9">
                  <c:v>4.4031207914000003E-2</c:v>
                </c:pt>
                <c:pt idx="10">
                  <c:v>4.4693826882999999E-2</c:v>
                </c:pt>
                <c:pt idx="11">
                  <c:v>4.5309659458000001E-2</c:v>
                </c:pt>
                <c:pt idx="12">
                  <c:v>4.5894720944000003E-2</c:v>
                </c:pt>
                <c:pt idx="13">
                  <c:v>4.6452044309000004E-2</c:v>
                </c:pt>
                <c:pt idx="14">
                  <c:v>4.6986775149000001E-2</c:v>
                </c:pt>
                <c:pt idx="15">
                  <c:v>4.7501521281999998E-2</c:v>
                </c:pt>
                <c:pt idx="16">
                  <c:v>4.7999265265000007E-2</c:v>
                </c:pt>
                <c:pt idx="17">
                  <c:v>4.8478901042999997E-2</c:v>
                </c:pt>
                <c:pt idx="18">
                  <c:v>4.8942461773999996E-2</c:v>
                </c:pt>
                <c:pt idx="19">
                  <c:v>4.9390224486999999E-2</c:v>
                </c:pt>
                <c:pt idx="20">
                  <c:v>4.9827489813000003E-2</c:v>
                </c:pt>
                <c:pt idx="21">
                  <c:v>5.0243975129000001E-2</c:v>
                </c:pt>
                <c:pt idx="22">
                  <c:v>5.0644616015999996E-2</c:v>
                </c:pt>
                <c:pt idx="23">
                  <c:v>5.1028886886999997E-2</c:v>
                </c:pt>
                <c:pt idx="24">
                  <c:v>5.1397042983000005E-2</c:v>
                </c:pt>
                <c:pt idx="25">
                  <c:v>5.1746737555000005E-2</c:v>
                </c:pt>
                <c:pt idx="26">
                  <c:v>5.2077911264999999E-2</c:v>
                </c:pt>
                <c:pt idx="27">
                  <c:v>5.2389705103999998E-2</c:v>
                </c:pt>
                <c:pt idx="28">
                  <c:v>5.2681528801999999E-2</c:v>
                </c:pt>
                <c:pt idx="29">
                  <c:v>5.2951107314000004E-2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F-49AE-8BDD-BB49432C345E}"/>
            </c:ext>
          </c:extLst>
        </c:ser>
        <c:ser>
          <c:idx val="5"/>
          <c:order val="1"/>
          <c:tx>
            <c:strRef>
              <c:f>'Long Term Yields by Qtr'!$H$110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Qtr'!$H$111:$H$140</c:f>
              <c:numCache>
                <c:formatCode>0.00%</c:formatCode>
                <c:ptCount val="30"/>
                <c:pt idx="0">
                  <c:v>2.2009183931000001E-2</c:v>
                </c:pt>
                <c:pt idx="1">
                  <c:v>2.4219086696000001E-2</c:v>
                </c:pt>
                <c:pt idx="2">
                  <c:v>2.6452034438999999E-2</c:v>
                </c:pt>
                <c:pt idx="3">
                  <c:v>2.9430867446E-2</c:v>
                </c:pt>
                <c:pt idx="4">
                  <c:v>3.2057494318999999E-2</c:v>
                </c:pt>
                <c:pt idx="5">
                  <c:v>3.484897637E-2</c:v>
                </c:pt>
                <c:pt idx="6">
                  <c:v>3.6359496300333333E-2</c:v>
                </c:pt>
                <c:pt idx="7">
                  <c:v>3.7471761867666667E-2</c:v>
                </c:pt>
                <c:pt idx="8">
                  <c:v>3.8339903440000003E-2</c:v>
                </c:pt>
                <c:pt idx="9">
                  <c:v>3.9065014872333333E-2</c:v>
                </c:pt>
                <c:pt idx="10">
                  <c:v>3.9710346511666668E-2</c:v>
                </c:pt>
                <c:pt idx="11">
                  <c:v>4.0321225107000001E-2</c:v>
                </c:pt>
                <c:pt idx="12">
                  <c:v>4.0925955054333329E-2</c:v>
                </c:pt>
                <c:pt idx="13">
                  <c:v>4.153859236566667E-2</c:v>
                </c:pt>
                <c:pt idx="14">
                  <c:v>4.2153834530000003E-2</c:v>
                </c:pt>
                <c:pt idx="15">
                  <c:v>4.2767857597333335E-2</c:v>
                </c:pt>
                <c:pt idx="16">
                  <c:v>4.337359375566667E-2</c:v>
                </c:pt>
                <c:pt idx="17">
                  <c:v>4.3968694503000005E-2</c:v>
                </c:pt>
                <c:pt idx="18">
                  <c:v>4.4549898855333336E-2</c:v>
                </c:pt>
                <c:pt idx="19">
                  <c:v>4.5115478538666667E-2</c:v>
                </c:pt>
                <c:pt idx="20">
                  <c:v>4.5664464707000002E-2</c:v>
                </c:pt>
                <c:pt idx="21">
                  <c:v>4.6186054411333333E-2</c:v>
                </c:pt>
                <c:pt idx="22">
                  <c:v>4.6682262118666662E-2</c:v>
                </c:pt>
                <c:pt idx="23">
                  <c:v>4.7151284496999998E-2</c:v>
                </c:pt>
                <c:pt idx="24">
                  <c:v>4.7588143409333331E-2</c:v>
                </c:pt>
                <c:pt idx="25">
                  <c:v>4.7991078039666665E-2</c:v>
                </c:pt>
                <c:pt idx="26">
                  <c:v>4.8357028709000001E-2</c:v>
                </c:pt>
                <c:pt idx="27">
                  <c:v>4.8683544259333328E-2</c:v>
                </c:pt>
                <c:pt idx="28">
                  <c:v>4.8966131486666668E-2</c:v>
                </c:pt>
                <c:pt idx="29">
                  <c:v>4.9202266596999999E-2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F-49AE-8BDD-BB49432C345E}"/>
            </c:ext>
          </c:extLst>
        </c:ser>
        <c:ser>
          <c:idx val="6"/>
          <c:order val="2"/>
          <c:tx>
            <c:strRef>
              <c:f>'Long Term Yields by Qtr'!$I$110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Qtr'!$I$111:$I$140</c:f>
              <c:numCache>
                <c:formatCode>0.00%</c:formatCode>
                <c:ptCount val="30"/>
                <c:pt idx="0">
                  <c:v>2.0766712778000004E-2</c:v>
                </c:pt>
                <c:pt idx="1">
                  <c:v>2.2551965739E-2</c:v>
                </c:pt>
                <c:pt idx="2">
                  <c:v>2.4788629335999998E-2</c:v>
                </c:pt>
                <c:pt idx="3">
                  <c:v>2.7367156362999998E-2</c:v>
                </c:pt>
                <c:pt idx="4">
                  <c:v>2.9695293419999998E-2</c:v>
                </c:pt>
                <c:pt idx="5">
                  <c:v>3.2311443455999997E-2</c:v>
                </c:pt>
                <c:pt idx="6">
                  <c:v>3.3654290679777779E-2</c:v>
                </c:pt>
                <c:pt idx="7">
                  <c:v>3.4602795548555554E-2</c:v>
                </c:pt>
                <c:pt idx="8">
                  <c:v>3.532036867433333E-2</c:v>
                </c:pt>
                <c:pt idx="9">
                  <c:v>3.5913282317111113E-2</c:v>
                </c:pt>
                <c:pt idx="10">
                  <c:v>3.6448550187888888E-2</c:v>
                </c:pt>
                <c:pt idx="11">
                  <c:v>3.6973923748666669E-2</c:v>
                </c:pt>
                <c:pt idx="12">
                  <c:v>3.7520473502444446E-2</c:v>
                </c:pt>
                <c:pt idx="13">
                  <c:v>3.8099904407222218E-2</c:v>
                </c:pt>
                <c:pt idx="14">
                  <c:v>3.8701590112999999E-2</c:v>
                </c:pt>
                <c:pt idx="15">
                  <c:v>3.9317267982777779E-2</c:v>
                </c:pt>
                <c:pt idx="16">
                  <c:v>3.9936450416555552E-2</c:v>
                </c:pt>
                <c:pt idx="17">
                  <c:v>4.0554179246333331E-2</c:v>
                </c:pt>
                <c:pt idx="18">
                  <c:v>4.1165395788111112E-2</c:v>
                </c:pt>
                <c:pt idx="19">
                  <c:v>4.1766742924888883E-2</c:v>
                </c:pt>
                <c:pt idx="20">
                  <c:v>4.2356009047666669E-2</c:v>
                </c:pt>
                <c:pt idx="21">
                  <c:v>4.2921764688444441E-2</c:v>
                </c:pt>
                <c:pt idx="22">
                  <c:v>4.3465022007222229E-2</c:v>
                </c:pt>
                <c:pt idx="23">
                  <c:v>4.3983565796999996E-2</c:v>
                </c:pt>
                <c:pt idx="24">
                  <c:v>4.4471782499777776E-2</c:v>
                </c:pt>
                <c:pt idx="25">
                  <c:v>4.4927593781555558E-2</c:v>
                </c:pt>
                <c:pt idx="26">
                  <c:v>4.5347602836333337E-2</c:v>
                </c:pt>
                <c:pt idx="27">
                  <c:v>4.5729193413111116E-2</c:v>
                </c:pt>
                <c:pt idx="28">
                  <c:v>4.6067486997888887E-2</c:v>
                </c:pt>
                <c:pt idx="29">
                  <c:v>4.6359801946666668E-2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2F-49AE-8BDD-BB49432C345E}"/>
            </c:ext>
          </c:extLst>
        </c:ser>
        <c:ser>
          <c:idx val="0"/>
          <c:order val="3"/>
          <c:tx>
            <c:strRef>
              <c:f>'Long Term Yields by Qtr'!$J$110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Qtr'!$J$111:$J$140</c:f>
              <c:numCache>
                <c:formatCode>0.00%</c:formatCode>
                <c:ptCount val="30"/>
                <c:pt idx="0">
                  <c:v>2.2135125735999999E-2</c:v>
                </c:pt>
                <c:pt idx="1">
                  <c:v>2.4277042476000002E-2</c:v>
                </c:pt>
                <c:pt idx="2">
                  <c:v>2.6542851976000002E-2</c:v>
                </c:pt>
                <c:pt idx="3">
                  <c:v>2.8977949481999998E-2</c:v>
                </c:pt>
                <c:pt idx="4">
                  <c:v>3.1256328098999996E-2</c:v>
                </c:pt>
                <c:pt idx="5">
                  <c:v>3.3645919275999997E-2</c:v>
                </c:pt>
                <c:pt idx="6">
                  <c:v>3.4812265365888891E-2</c:v>
                </c:pt>
                <c:pt idx="7">
                  <c:v>3.5693725415777783E-2</c:v>
                </c:pt>
                <c:pt idx="8">
                  <c:v>3.6408028033666662E-2</c:v>
                </c:pt>
                <c:pt idx="9">
                  <c:v>3.703215240055556E-2</c:v>
                </c:pt>
                <c:pt idx="10">
                  <c:v>3.7614459058444447E-2</c:v>
                </c:pt>
                <c:pt idx="11">
                  <c:v>3.8189929310333333E-2</c:v>
                </c:pt>
                <c:pt idx="12">
                  <c:v>3.8779012193222218E-2</c:v>
                </c:pt>
                <c:pt idx="13">
                  <c:v>3.9384428196111113E-2</c:v>
                </c:pt>
                <c:pt idx="14">
                  <c:v>3.9996419796999999E-2</c:v>
                </c:pt>
                <c:pt idx="15">
                  <c:v>4.0608669232888889E-2</c:v>
                </c:pt>
                <c:pt idx="16">
                  <c:v>4.121173422477778E-2</c:v>
                </c:pt>
                <c:pt idx="17">
                  <c:v>4.1801769049666662E-2</c:v>
                </c:pt>
                <c:pt idx="18">
                  <c:v>4.237394935455556E-2</c:v>
                </c:pt>
                <c:pt idx="19">
                  <c:v>4.2925404894444449E-2</c:v>
                </c:pt>
                <c:pt idx="20">
                  <c:v>4.3453343188333333E-2</c:v>
                </c:pt>
                <c:pt idx="21">
                  <c:v>4.3947637786222224E-2</c:v>
                </c:pt>
                <c:pt idx="22">
                  <c:v>4.4408533059111112E-2</c:v>
                </c:pt>
                <c:pt idx="23">
                  <c:v>4.4833320989000003E-2</c:v>
                </c:pt>
                <c:pt idx="24">
                  <c:v>4.5216554929888887E-2</c:v>
                </c:pt>
                <c:pt idx="25">
                  <c:v>4.5555710070777779E-2</c:v>
                </c:pt>
                <c:pt idx="26">
                  <c:v>4.5846986157666664E-2</c:v>
                </c:pt>
                <c:pt idx="27">
                  <c:v>4.6087194021555561E-2</c:v>
                </c:pt>
                <c:pt idx="28">
                  <c:v>4.6271673435444444E-2</c:v>
                </c:pt>
                <c:pt idx="29">
                  <c:v>4.6397161471333333E-2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2F-49AE-8BDD-BB49432C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09856"/>
        <c:axId val="116318784"/>
      </c:lineChart>
      <c:catAx>
        <c:axId val="1164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116318784"/>
        <c:crosses val="autoZero"/>
        <c:auto val="1"/>
        <c:lblAlgn val="ctr"/>
        <c:lblOffset val="100"/>
        <c:noMultiLvlLbl val="0"/>
      </c:catAx>
      <c:valAx>
        <c:axId val="11631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0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5: Long Term Bond Yields - 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'Long Term Yields by Qtr'!$G$145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Qtr'!$G$146:$G$175</c:f>
              <c:numCache>
                <c:formatCode>0.00%</c:formatCode>
                <c:ptCount val="30"/>
                <c:pt idx="0">
                  <c:v>4.6170238416000001E-2</c:v>
                </c:pt>
                <c:pt idx="1">
                  <c:v>4.9351019114999999E-2</c:v>
                </c:pt>
                <c:pt idx="2">
                  <c:v>5.1959463801999999E-2</c:v>
                </c:pt>
                <c:pt idx="3">
                  <c:v>5.4686028088000001E-2</c:v>
                </c:pt>
                <c:pt idx="4">
                  <c:v>5.6674832491999998E-2</c:v>
                </c:pt>
                <c:pt idx="5">
                  <c:v>5.8272866818999999E-2</c:v>
                </c:pt>
                <c:pt idx="6">
                  <c:v>5.9481143439000003E-2</c:v>
                </c:pt>
                <c:pt idx="7">
                  <c:v>6.0414522883000005E-2</c:v>
                </c:pt>
                <c:pt idx="8">
                  <c:v>6.1175921115999995E-2</c:v>
                </c:pt>
                <c:pt idx="9">
                  <c:v>6.1822207913999998E-2</c:v>
                </c:pt>
                <c:pt idx="10">
                  <c:v>6.2394826883E-2</c:v>
                </c:pt>
                <c:pt idx="11">
                  <c:v>6.2920659458000003E-2</c:v>
                </c:pt>
                <c:pt idx="12">
                  <c:v>6.3415720943999998E-2</c:v>
                </c:pt>
                <c:pt idx="13">
                  <c:v>6.3883044308999992E-2</c:v>
                </c:pt>
                <c:pt idx="14">
                  <c:v>6.4327775148999997E-2</c:v>
                </c:pt>
                <c:pt idx="15">
                  <c:v>6.4752521282E-2</c:v>
                </c:pt>
                <c:pt idx="16">
                  <c:v>6.5160265265000003E-2</c:v>
                </c:pt>
                <c:pt idx="17">
                  <c:v>6.5549901043E-2</c:v>
                </c:pt>
                <c:pt idx="18">
                  <c:v>6.5923461773999992E-2</c:v>
                </c:pt>
                <c:pt idx="19">
                  <c:v>6.6281224486999996E-2</c:v>
                </c:pt>
                <c:pt idx="20">
                  <c:v>6.6628489813E-2</c:v>
                </c:pt>
                <c:pt idx="21">
                  <c:v>6.6954975129000005E-2</c:v>
                </c:pt>
                <c:pt idx="22">
                  <c:v>6.7265616016000007E-2</c:v>
                </c:pt>
                <c:pt idx="23">
                  <c:v>6.7559886887000001E-2</c:v>
                </c:pt>
                <c:pt idx="24">
                  <c:v>6.7838042983000002E-2</c:v>
                </c:pt>
                <c:pt idx="25">
                  <c:v>6.8097737554999996E-2</c:v>
                </c:pt>
                <c:pt idx="26">
                  <c:v>6.8338911264999996E-2</c:v>
                </c:pt>
                <c:pt idx="27">
                  <c:v>6.8560705104000003E-2</c:v>
                </c:pt>
                <c:pt idx="28">
                  <c:v>6.8762528801999998E-2</c:v>
                </c:pt>
                <c:pt idx="29">
                  <c:v>6.8942107313999995E-2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6-4275-B9FC-F59866825BF3}"/>
            </c:ext>
          </c:extLst>
        </c:ser>
        <c:ser>
          <c:idx val="5"/>
          <c:order val="1"/>
          <c:tx>
            <c:strRef>
              <c:f>'Long Term Yields by Qtr'!$H$145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Qtr'!$H$146:$H$175</c:f>
              <c:numCache>
                <c:formatCode>0.00%</c:formatCode>
                <c:ptCount val="30"/>
                <c:pt idx="0">
                  <c:v>4.4836683931000001E-2</c:v>
                </c:pt>
                <c:pt idx="1">
                  <c:v>4.6179086696000002E-2</c:v>
                </c:pt>
                <c:pt idx="2">
                  <c:v>4.7544534439000002E-2</c:v>
                </c:pt>
                <c:pt idx="3">
                  <c:v>4.9655867446E-2</c:v>
                </c:pt>
                <c:pt idx="4">
                  <c:v>5.1301494319000003E-2</c:v>
                </c:pt>
                <c:pt idx="5">
                  <c:v>5.3111976370000001E-2</c:v>
                </c:pt>
                <c:pt idx="6">
                  <c:v>5.4527662966999998E-2</c:v>
                </c:pt>
                <c:pt idx="7">
                  <c:v>5.5545095201000004E-2</c:v>
                </c:pt>
                <c:pt idx="8">
                  <c:v>5.6318403439999998E-2</c:v>
                </c:pt>
                <c:pt idx="9">
                  <c:v>5.6948681538999998E-2</c:v>
                </c:pt>
                <c:pt idx="10">
                  <c:v>5.7499179844999998E-2</c:v>
                </c:pt>
                <c:pt idx="11">
                  <c:v>5.8015225107000003E-2</c:v>
                </c:pt>
                <c:pt idx="12">
                  <c:v>5.8525121721000002E-2</c:v>
                </c:pt>
                <c:pt idx="13">
                  <c:v>5.9042925699000007E-2</c:v>
                </c:pt>
                <c:pt idx="14">
                  <c:v>5.9563334529999998E-2</c:v>
                </c:pt>
                <c:pt idx="15">
                  <c:v>6.0082524264000001E-2</c:v>
                </c:pt>
                <c:pt idx="16">
                  <c:v>6.0593427089E-2</c:v>
                </c:pt>
                <c:pt idx="17">
                  <c:v>6.1093694503000007E-2</c:v>
                </c:pt>
                <c:pt idx="18">
                  <c:v>6.1580065522000002E-2</c:v>
                </c:pt>
                <c:pt idx="19">
                  <c:v>6.2050811871999997E-2</c:v>
                </c:pt>
                <c:pt idx="20">
                  <c:v>6.250496470700001E-2</c:v>
                </c:pt>
                <c:pt idx="21">
                  <c:v>6.2931721078000005E-2</c:v>
                </c:pt>
                <c:pt idx="22">
                  <c:v>6.3333095451999999E-2</c:v>
                </c:pt>
                <c:pt idx="23">
                  <c:v>6.3707284497E-2</c:v>
                </c:pt>
                <c:pt idx="24">
                  <c:v>6.4049310075999996E-2</c:v>
                </c:pt>
                <c:pt idx="25">
                  <c:v>6.4357411372999995E-2</c:v>
                </c:pt>
                <c:pt idx="26">
                  <c:v>6.4628528709000002E-2</c:v>
                </c:pt>
                <c:pt idx="27">
                  <c:v>6.4860210926E-2</c:v>
                </c:pt>
                <c:pt idx="28">
                  <c:v>6.5047964819999998E-2</c:v>
                </c:pt>
                <c:pt idx="29">
                  <c:v>6.5189266597000001E-2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6-4275-B9FC-F59866825BF3}"/>
            </c:ext>
          </c:extLst>
        </c:ser>
        <c:ser>
          <c:idx val="6"/>
          <c:order val="2"/>
          <c:tx>
            <c:strRef>
              <c:f>'Long Term Yields by Qtr'!$I$145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Qtr'!$I$146:$I$175</c:f>
              <c:numCache>
                <c:formatCode>0.00%</c:formatCode>
                <c:ptCount val="30"/>
                <c:pt idx="0">
                  <c:v>4.3803712777999999E-2</c:v>
                </c:pt>
                <c:pt idx="1">
                  <c:v>4.4682965739000005E-2</c:v>
                </c:pt>
                <c:pt idx="2">
                  <c:v>4.6013629335999999E-2</c:v>
                </c:pt>
                <c:pt idx="3">
                  <c:v>4.7686156362999998E-2</c:v>
                </c:pt>
                <c:pt idx="4">
                  <c:v>4.9016293420000003E-2</c:v>
                </c:pt>
                <c:pt idx="5">
                  <c:v>5.0634443456000003E-2</c:v>
                </c:pt>
                <c:pt idx="6">
                  <c:v>5.1877012902000003E-2</c:v>
                </c:pt>
                <c:pt idx="7">
                  <c:v>5.2725239993000002E-2</c:v>
                </c:pt>
                <c:pt idx="8">
                  <c:v>5.3342535341000002E-2</c:v>
                </c:pt>
                <c:pt idx="9">
                  <c:v>5.3835171206000003E-2</c:v>
                </c:pt>
                <c:pt idx="10">
                  <c:v>5.4270161299000003E-2</c:v>
                </c:pt>
                <c:pt idx="11">
                  <c:v>5.4695257082000001E-2</c:v>
                </c:pt>
                <c:pt idx="12">
                  <c:v>5.5141529058000002E-2</c:v>
                </c:pt>
                <c:pt idx="13">
                  <c:v>5.5620682184999999E-2</c:v>
                </c:pt>
                <c:pt idx="14">
                  <c:v>5.6122090112999998E-2</c:v>
                </c:pt>
                <c:pt idx="15">
                  <c:v>5.6637490205000002E-2</c:v>
                </c:pt>
                <c:pt idx="16">
                  <c:v>5.7156394861E-2</c:v>
                </c:pt>
                <c:pt idx="17">
                  <c:v>5.7673845912999996E-2</c:v>
                </c:pt>
                <c:pt idx="18">
                  <c:v>5.8184784677000001E-2</c:v>
                </c:pt>
                <c:pt idx="19">
                  <c:v>5.8685854036000004E-2</c:v>
                </c:pt>
                <c:pt idx="20">
                  <c:v>5.9174842381000001E-2</c:v>
                </c:pt>
                <c:pt idx="21">
                  <c:v>5.9640320243999997E-2</c:v>
                </c:pt>
                <c:pt idx="22">
                  <c:v>6.0083299785000002E-2</c:v>
                </c:pt>
                <c:pt idx="23">
                  <c:v>6.0501565797000001E-2</c:v>
                </c:pt>
                <c:pt idx="24">
                  <c:v>6.0889504721999999E-2</c:v>
                </c:pt>
                <c:pt idx="25">
                  <c:v>6.1245038225999998E-2</c:v>
                </c:pt>
                <c:pt idx="26">
                  <c:v>6.1564769503000001E-2</c:v>
                </c:pt>
                <c:pt idx="27">
                  <c:v>6.1846082302000005E-2</c:v>
                </c:pt>
                <c:pt idx="28">
                  <c:v>6.2084098109000001E-2</c:v>
                </c:pt>
                <c:pt idx="29">
                  <c:v>6.2276135279999999E-2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26-4275-B9FC-F59866825BF3}"/>
            </c:ext>
          </c:extLst>
        </c:ser>
        <c:ser>
          <c:idx val="0"/>
          <c:order val="3"/>
          <c:tx>
            <c:strRef>
              <c:f>'Long Term Yields by Qtr'!$J$145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Qtr'!$J$146:$J$175</c:f>
              <c:numCache>
                <c:formatCode>0.00%</c:formatCode>
                <c:ptCount val="30"/>
                <c:pt idx="0">
                  <c:v>4.5114625736000002E-2</c:v>
                </c:pt>
                <c:pt idx="1">
                  <c:v>4.6348042476000002E-2</c:v>
                </c:pt>
                <c:pt idx="2">
                  <c:v>4.7705351976000003E-2</c:v>
                </c:pt>
                <c:pt idx="3">
                  <c:v>4.9231949482000006E-2</c:v>
                </c:pt>
                <c:pt idx="4">
                  <c:v>5.0498328099000005E-2</c:v>
                </c:pt>
                <c:pt idx="5">
                  <c:v>5.1875919276000007E-2</c:v>
                </c:pt>
                <c:pt idx="6">
                  <c:v>5.2935876477000002E-2</c:v>
                </c:pt>
                <c:pt idx="7">
                  <c:v>5.3710947638000009E-2</c:v>
                </c:pt>
                <c:pt idx="8">
                  <c:v>5.4318861367000003E-2</c:v>
                </c:pt>
                <c:pt idx="9">
                  <c:v>5.4836596845000002E-2</c:v>
                </c:pt>
                <c:pt idx="10">
                  <c:v>5.5312514614000004E-2</c:v>
                </c:pt>
                <c:pt idx="11">
                  <c:v>5.5781595977000005E-2</c:v>
                </c:pt>
                <c:pt idx="12">
                  <c:v>5.6264289971000005E-2</c:v>
                </c:pt>
                <c:pt idx="13">
                  <c:v>5.6763317085000001E-2</c:v>
                </c:pt>
                <c:pt idx="14">
                  <c:v>5.7268919797000002E-2</c:v>
                </c:pt>
                <c:pt idx="15">
                  <c:v>5.7774780344000007E-2</c:v>
                </c:pt>
                <c:pt idx="16">
                  <c:v>5.8271456447000006E-2</c:v>
                </c:pt>
                <c:pt idx="17">
                  <c:v>5.8755102383000003E-2</c:v>
                </c:pt>
                <c:pt idx="18">
                  <c:v>5.9220893799000002E-2</c:v>
                </c:pt>
                <c:pt idx="19">
                  <c:v>5.9665960450000007E-2</c:v>
                </c:pt>
                <c:pt idx="20">
                  <c:v>6.0087509854999999E-2</c:v>
                </c:pt>
                <c:pt idx="21">
                  <c:v>6.0475415564000004E-2</c:v>
                </c:pt>
                <c:pt idx="22">
                  <c:v>6.0829921948000007E-2</c:v>
                </c:pt>
                <c:pt idx="23">
                  <c:v>6.1148320988999999E-2</c:v>
                </c:pt>
                <c:pt idx="24">
                  <c:v>6.1425166040999998E-2</c:v>
                </c:pt>
                <c:pt idx="25">
                  <c:v>6.1657932293000005E-2</c:v>
                </c:pt>
                <c:pt idx="26">
                  <c:v>6.1842819491000005E-2</c:v>
                </c:pt>
                <c:pt idx="27">
                  <c:v>6.1976638466000003E-2</c:v>
                </c:pt>
                <c:pt idx="28">
                  <c:v>6.2054728991000008E-2</c:v>
                </c:pt>
                <c:pt idx="29">
                  <c:v>6.2073828138000005E-2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26-4275-B9FC-F59866825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10880"/>
        <c:axId val="116321088"/>
      </c:lineChart>
      <c:catAx>
        <c:axId val="1164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321088"/>
        <c:crosses val="autoZero"/>
        <c:auto val="1"/>
        <c:lblAlgn val="ctr"/>
        <c:lblOffset val="100"/>
        <c:noMultiLvlLbl val="0"/>
      </c:catAx>
      <c:valAx>
        <c:axId val="11632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1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Treasury</a:t>
            </a:r>
            <a:r>
              <a:rPr lang="en-US" baseline="0"/>
              <a:t> Yields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'Treasury Yields by Qtr'!$G$3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'Treasury Yields by Qtr'!$G$4:$G$35</c:f>
              <c:numCache>
                <c:formatCode>0.00%</c:formatCode>
                <c:ptCount val="32"/>
                <c:pt idx="0">
                  <c:v>5.2068252390000003E-3</c:v>
                </c:pt>
                <c:pt idx="1">
                  <c:v>6.4000019750000007E-3</c:v>
                </c:pt>
                <c:pt idx="2">
                  <c:v>7.5392384160000003E-3</c:v>
                </c:pt>
                <c:pt idx="3">
                  <c:v>1.0720019115E-2</c:v>
                </c:pt>
                <c:pt idx="4">
                  <c:v>1.3328463802E-2</c:v>
                </c:pt>
                <c:pt idx="5">
                  <c:v>1.6055028088000002E-2</c:v>
                </c:pt>
                <c:pt idx="6">
                  <c:v>1.8043832491999999E-2</c:v>
                </c:pt>
                <c:pt idx="7">
                  <c:v>1.9641866819000001E-2</c:v>
                </c:pt>
                <c:pt idx="8">
                  <c:v>2.0850143439000001E-2</c:v>
                </c:pt>
                <c:pt idx="9">
                  <c:v>2.1783522883000003E-2</c:v>
                </c:pt>
                <c:pt idx="10">
                  <c:v>2.2544921115999997E-2</c:v>
                </c:pt>
                <c:pt idx="11">
                  <c:v>2.3191207913999999E-2</c:v>
                </c:pt>
                <c:pt idx="12">
                  <c:v>2.3763826883000001E-2</c:v>
                </c:pt>
                <c:pt idx="13">
                  <c:v>2.4289659458000001E-2</c:v>
                </c:pt>
                <c:pt idx="14">
                  <c:v>2.4784720943999999E-2</c:v>
                </c:pt>
                <c:pt idx="15">
                  <c:v>2.5252044309E-2</c:v>
                </c:pt>
                <c:pt idx="16">
                  <c:v>2.5696775148999998E-2</c:v>
                </c:pt>
                <c:pt idx="17">
                  <c:v>2.6121521282000001E-2</c:v>
                </c:pt>
                <c:pt idx="18">
                  <c:v>2.6529265265000001E-2</c:v>
                </c:pt>
                <c:pt idx="19">
                  <c:v>2.6918901043000001E-2</c:v>
                </c:pt>
                <c:pt idx="20">
                  <c:v>2.7292461774E-2</c:v>
                </c:pt>
                <c:pt idx="21">
                  <c:v>2.7650224487E-2</c:v>
                </c:pt>
                <c:pt idx="22">
                  <c:v>2.7997489813000001E-2</c:v>
                </c:pt>
                <c:pt idx="23">
                  <c:v>2.8323975128999999E-2</c:v>
                </c:pt>
                <c:pt idx="24">
                  <c:v>2.8634616016000002E-2</c:v>
                </c:pt>
                <c:pt idx="25">
                  <c:v>2.8928886886999999E-2</c:v>
                </c:pt>
                <c:pt idx="26">
                  <c:v>2.9207042983E-2</c:v>
                </c:pt>
                <c:pt idx="27">
                  <c:v>2.9466737555000001E-2</c:v>
                </c:pt>
                <c:pt idx="28">
                  <c:v>2.9707911265000001E-2</c:v>
                </c:pt>
                <c:pt idx="29">
                  <c:v>2.9929705104E-2</c:v>
                </c:pt>
                <c:pt idx="30">
                  <c:v>3.0131528801999999E-2</c:v>
                </c:pt>
                <c:pt idx="31">
                  <c:v>3.0311107314E-2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E-43DB-8342-F2656EB9B93F}"/>
            </c:ext>
          </c:extLst>
        </c:ser>
        <c:ser>
          <c:idx val="4"/>
          <c:order val="1"/>
          <c:tx>
            <c:strRef>
              <c:f>'Treasury Yields by Qtr'!$H$3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'Treasury Yields by Qtr'!$H$4:$H$35</c:f>
              <c:numCache>
                <c:formatCode>0.00%</c:formatCode>
                <c:ptCount val="32"/>
                <c:pt idx="0">
                  <c:v>5.0062370830000003E-3</c:v>
                </c:pt>
                <c:pt idx="1">
                  <c:v>5.5000006999999995E-3</c:v>
                </c:pt>
                <c:pt idx="2">
                  <c:v>6.0496839309999995E-3</c:v>
                </c:pt>
                <c:pt idx="3">
                  <c:v>7.3920866959999998E-3</c:v>
                </c:pt>
                <c:pt idx="4">
                  <c:v>8.7575344390000004E-3</c:v>
                </c:pt>
                <c:pt idx="5">
                  <c:v>1.0868867445999998E-2</c:v>
                </c:pt>
                <c:pt idx="6">
                  <c:v>1.2514494319000001E-2</c:v>
                </c:pt>
                <c:pt idx="7">
                  <c:v>1.4324976369999999E-2</c:v>
                </c:pt>
                <c:pt idx="8">
                  <c:v>1.5740662967E-2</c:v>
                </c:pt>
                <c:pt idx="9">
                  <c:v>1.6758095201000002E-2</c:v>
                </c:pt>
                <c:pt idx="10">
                  <c:v>1.7531403439999999E-2</c:v>
                </c:pt>
                <c:pt idx="11">
                  <c:v>1.8161681539E-2</c:v>
                </c:pt>
                <c:pt idx="12">
                  <c:v>1.8712179844999999E-2</c:v>
                </c:pt>
                <c:pt idx="13">
                  <c:v>1.9228225107000001E-2</c:v>
                </c:pt>
                <c:pt idx="14">
                  <c:v>1.9738121721E-2</c:v>
                </c:pt>
                <c:pt idx="15">
                  <c:v>2.0255925699000001E-2</c:v>
                </c:pt>
                <c:pt idx="16">
                  <c:v>2.0776334529999999E-2</c:v>
                </c:pt>
                <c:pt idx="17">
                  <c:v>2.1295524264000002E-2</c:v>
                </c:pt>
                <c:pt idx="18">
                  <c:v>2.1806427088999998E-2</c:v>
                </c:pt>
                <c:pt idx="19">
                  <c:v>2.2306694503000001E-2</c:v>
                </c:pt>
                <c:pt idx="20">
                  <c:v>2.2793065522E-2</c:v>
                </c:pt>
                <c:pt idx="21">
                  <c:v>2.3263811871999999E-2</c:v>
                </c:pt>
                <c:pt idx="22">
                  <c:v>2.3717964707000001E-2</c:v>
                </c:pt>
                <c:pt idx="23">
                  <c:v>2.4144721078E-2</c:v>
                </c:pt>
                <c:pt idx="24">
                  <c:v>2.4546095451999997E-2</c:v>
                </c:pt>
                <c:pt idx="25">
                  <c:v>2.4920284496999998E-2</c:v>
                </c:pt>
                <c:pt idx="26">
                  <c:v>2.5262310075999998E-2</c:v>
                </c:pt>
                <c:pt idx="27">
                  <c:v>2.5570411373E-2</c:v>
                </c:pt>
                <c:pt idx="28">
                  <c:v>2.5841528709E-2</c:v>
                </c:pt>
                <c:pt idx="29">
                  <c:v>2.6073210925999998E-2</c:v>
                </c:pt>
                <c:pt idx="30">
                  <c:v>2.626096482E-2</c:v>
                </c:pt>
                <c:pt idx="31">
                  <c:v>2.6402266597000002E-2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E-43DB-8342-F2656EB9B93F}"/>
            </c:ext>
          </c:extLst>
        </c:ser>
        <c:ser>
          <c:idx val="7"/>
          <c:order val="2"/>
          <c:tx>
            <c:strRef>
              <c:f>'Treasury Yields by Qtr'!$I$3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'Treasury Yields by Qtr'!$I$4:$I$35</c:f>
              <c:numCache>
                <c:formatCode>0.00%</c:formatCode>
                <c:ptCount val="32"/>
                <c:pt idx="0">
                  <c:v>5.1064884300000002E-3</c:v>
                </c:pt>
                <c:pt idx="1">
                  <c:v>5.188755273E-3</c:v>
                </c:pt>
                <c:pt idx="2">
                  <c:v>4.9897127779999998E-3</c:v>
                </c:pt>
                <c:pt idx="3">
                  <c:v>5.8689657390000004E-3</c:v>
                </c:pt>
                <c:pt idx="4">
                  <c:v>7.1996293359999994E-3</c:v>
                </c:pt>
                <c:pt idx="5">
                  <c:v>8.8721563630000007E-3</c:v>
                </c:pt>
                <c:pt idx="6">
                  <c:v>1.0202293419999999E-2</c:v>
                </c:pt>
                <c:pt idx="7">
                  <c:v>1.1820443456E-2</c:v>
                </c:pt>
                <c:pt idx="8">
                  <c:v>1.3063012902E-2</c:v>
                </c:pt>
                <c:pt idx="9">
                  <c:v>1.3911239993000001E-2</c:v>
                </c:pt>
                <c:pt idx="10">
                  <c:v>1.4528535340999999E-2</c:v>
                </c:pt>
                <c:pt idx="11">
                  <c:v>1.5021171206E-2</c:v>
                </c:pt>
                <c:pt idx="12">
                  <c:v>1.5456161299E-2</c:v>
                </c:pt>
                <c:pt idx="13">
                  <c:v>1.5881257082E-2</c:v>
                </c:pt>
                <c:pt idx="14">
                  <c:v>1.6327529058000001E-2</c:v>
                </c:pt>
                <c:pt idx="15">
                  <c:v>1.6806682184999998E-2</c:v>
                </c:pt>
                <c:pt idx="16">
                  <c:v>1.7308090113E-2</c:v>
                </c:pt>
                <c:pt idx="17">
                  <c:v>1.7823490205E-2</c:v>
                </c:pt>
                <c:pt idx="18">
                  <c:v>1.8342394860999998E-2</c:v>
                </c:pt>
                <c:pt idx="19">
                  <c:v>1.8859845912999999E-2</c:v>
                </c:pt>
                <c:pt idx="20">
                  <c:v>1.9370784677E-2</c:v>
                </c:pt>
                <c:pt idx="21">
                  <c:v>1.9871854035999999E-2</c:v>
                </c:pt>
                <c:pt idx="22">
                  <c:v>2.0360842380999999E-2</c:v>
                </c:pt>
                <c:pt idx="23">
                  <c:v>2.0826320244E-2</c:v>
                </c:pt>
                <c:pt idx="24">
                  <c:v>2.1269299785000001E-2</c:v>
                </c:pt>
                <c:pt idx="25">
                  <c:v>2.1687565797E-2</c:v>
                </c:pt>
                <c:pt idx="26">
                  <c:v>2.2075504721999997E-2</c:v>
                </c:pt>
                <c:pt idx="27">
                  <c:v>2.2431038226E-2</c:v>
                </c:pt>
                <c:pt idx="28">
                  <c:v>2.2750769503E-2</c:v>
                </c:pt>
                <c:pt idx="29">
                  <c:v>2.3032082302E-2</c:v>
                </c:pt>
                <c:pt idx="30">
                  <c:v>2.3270098108999999E-2</c:v>
                </c:pt>
                <c:pt idx="31">
                  <c:v>2.3462135279999997E-2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BE-43DB-8342-F2656EB9B93F}"/>
            </c:ext>
          </c:extLst>
        </c:ser>
        <c:ser>
          <c:idx val="8"/>
          <c:order val="3"/>
          <c:tx>
            <c:strRef>
              <c:f>'Treasury Yields by Qtr'!$J$3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'Treasury Yields by Qtr'!$J$4:$J$35</c:f>
              <c:numCache>
                <c:formatCode>0.00%</c:formatCode>
                <c:ptCount val="32"/>
                <c:pt idx="0">
                  <c:v>6.0146032329999998E-3</c:v>
                </c:pt>
                <c:pt idx="1">
                  <c:v>6.5000010929999992E-3</c:v>
                </c:pt>
                <c:pt idx="2">
                  <c:v>6.4716257359999996E-3</c:v>
                </c:pt>
                <c:pt idx="3">
                  <c:v>7.7050424760000003E-3</c:v>
                </c:pt>
                <c:pt idx="4">
                  <c:v>9.062351976000001E-3</c:v>
                </c:pt>
                <c:pt idx="5">
                  <c:v>1.0588949482000001E-2</c:v>
                </c:pt>
                <c:pt idx="6">
                  <c:v>1.1855328098999999E-2</c:v>
                </c:pt>
                <c:pt idx="7">
                  <c:v>1.3232919276E-2</c:v>
                </c:pt>
                <c:pt idx="8">
                  <c:v>1.4292876477E-2</c:v>
                </c:pt>
                <c:pt idx="9">
                  <c:v>1.5067947638000002E-2</c:v>
                </c:pt>
                <c:pt idx="10">
                  <c:v>1.5675861366999999E-2</c:v>
                </c:pt>
                <c:pt idx="11">
                  <c:v>1.6193596845000002E-2</c:v>
                </c:pt>
                <c:pt idx="12">
                  <c:v>1.6669514614E-2</c:v>
                </c:pt>
                <c:pt idx="13">
                  <c:v>1.7138595977000001E-2</c:v>
                </c:pt>
                <c:pt idx="14">
                  <c:v>1.7621289971000001E-2</c:v>
                </c:pt>
                <c:pt idx="15">
                  <c:v>1.8120317085E-2</c:v>
                </c:pt>
                <c:pt idx="16">
                  <c:v>1.8625919796999998E-2</c:v>
                </c:pt>
                <c:pt idx="17">
                  <c:v>1.9131780344E-2</c:v>
                </c:pt>
                <c:pt idx="18">
                  <c:v>1.9628456446999999E-2</c:v>
                </c:pt>
                <c:pt idx="19">
                  <c:v>2.0112102383E-2</c:v>
                </c:pt>
                <c:pt idx="20">
                  <c:v>2.0577893799000001E-2</c:v>
                </c:pt>
                <c:pt idx="21">
                  <c:v>2.1022960450000003E-2</c:v>
                </c:pt>
                <c:pt idx="22">
                  <c:v>2.1444509854999998E-2</c:v>
                </c:pt>
                <c:pt idx="23">
                  <c:v>2.1832415564E-2</c:v>
                </c:pt>
                <c:pt idx="24">
                  <c:v>2.2186921948E-2</c:v>
                </c:pt>
                <c:pt idx="25">
                  <c:v>2.2505320988999999E-2</c:v>
                </c:pt>
                <c:pt idx="26">
                  <c:v>2.2782166040999998E-2</c:v>
                </c:pt>
                <c:pt idx="27">
                  <c:v>2.3014932293000001E-2</c:v>
                </c:pt>
                <c:pt idx="28">
                  <c:v>2.3199819491000001E-2</c:v>
                </c:pt>
                <c:pt idx="29">
                  <c:v>2.3333638466000003E-2</c:v>
                </c:pt>
                <c:pt idx="30">
                  <c:v>2.3411728991000001E-2</c:v>
                </c:pt>
                <c:pt idx="31">
                  <c:v>2.3430828138000001E-2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BE-43DB-8342-F2656EB9B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35968"/>
        <c:axId val="85585856"/>
      </c:lineChart>
      <c:catAx>
        <c:axId val="1132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85585856"/>
        <c:crosses val="autoZero"/>
        <c:auto val="1"/>
        <c:lblAlgn val="ctr"/>
        <c:lblOffset val="100"/>
        <c:noMultiLvlLbl val="0"/>
      </c:catAx>
      <c:valAx>
        <c:axId val="8558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323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6: Long Term Bond Yields -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Qtr'!$G$180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Qtr'!$G$181:$G$210</c:f>
              <c:numCache>
                <c:formatCode>0.00%</c:formatCode>
                <c:ptCount val="30"/>
                <c:pt idx="0">
                  <c:v>6.4245238415999995E-2</c:v>
                </c:pt>
                <c:pt idx="1">
                  <c:v>6.7426019114999985E-2</c:v>
                </c:pt>
                <c:pt idx="2">
                  <c:v>7.0034463801999985E-2</c:v>
                </c:pt>
                <c:pt idx="3">
                  <c:v>7.2761028088000002E-2</c:v>
                </c:pt>
                <c:pt idx="4">
                  <c:v>7.4749832491999985E-2</c:v>
                </c:pt>
                <c:pt idx="5">
                  <c:v>7.6347866818999993E-2</c:v>
                </c:pt>
                <c:pt idx="6">
                  <c:v>7.7556143438999997E-2</c:v>
                </c:pt>
                <c:pt idx="7">
                  <c:v>7.8489522882999999E-2</c:v>
                </c:pt>
                <c:pt idx="8">
                  <c:v>7.9250921115999989E-2</c:v>
                </c:pt>
                <c:pt idx="9">
                  <c:v>7.9897207913999985E-2</c:v>
                </c:pt>
                <c:pt idx="10">
                  <c:v>8.0469826883000001E-2</c:v>
                </c:pt>
                <c:pt idx="11">
                  <c:v>8.0995659457999997E-2</c:v>
                </c:pt>
                <c:pt idx="12">
                  <c:v>8.1490720943999992E-2</c:v>
                </c:pt>
                <c:pt idx="13">
                  <c:v>8.1958044309E-2</c:v>
                </c:pt>
                <c:pt idx="14">
                  <c:v>8.240277514899999E-2</c:v>
                </c:pt>
                <c:pt idx="15">
                  <c:v>8.2827521281999994E-2</c:v>
                </c:pt>
                <c:pt idx="16">
                  <c:v>8.3235265264999997E-2</c:v>
                </c:pt>
                <c:pt idx="17">
                  <c:v>8.3624901042999994E-2</c:v>
                </c:pt>
                <c:pt idx="18">
                  <c:v>8.3998461773999999E-2</c:v>
                </c:pt>
                <c:pt idx="19">
                  <c:v>8.4356224486999989E-2</c:v>
                </c:pt>
                <c:pt idx="20">
                  <c:v>8.4703489812999994E-2</c:v>
                </c:pt>
                <c:pt idx="21">
                  <c:v>8.5029975128999985E-2</c:v>
                </c:pt>
                <c:pt idx="22">
                  <c:v>8.5340616015999987E-2</c:v>
                </c:pt>
                <c:pt idx="23">
                  <c:v>8.5634886886999995E-2</c:v>
                </c:pt>
                <c:pt idx="24">
                  <c:v>8.5913042982999996E-2</c:v>
                </c:pt>
                <c:pt idx="25">
                  <c:v>8.617273755499999E-2</c:v>
                </c:pt>
                <c:pt idx="26">
                  <c:v>8.641391126499999E-2</c:v>
                </c:pt>
                <c:pt idx="27">
                  <c:v>8.6635705103999996E-2</c:v>
                </c:pt>
                <c:pt idx="28">
                  <c:v>8.6837528801999991E-2</c:v>
                </c:pt>
                <c:pt idx="29">
                  <c:v>8.7017107313999989E-2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CA-43BC-906F-2DDB402D1214}"/>
            </c:ext>
          </c:extLst>
        </c:ser>
        <c:ser>
          <c:idx val="4"/>
          <c:order val="1"/>
          <c:tx>
            <c:strRef>
              <c:f>'Long Term Yields by Qtr'!$H$180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Qtr'!$H$181:$H$210</c:f>
              <c:numCache>
                <c:formatCode>0.00%</c:formatCode>
                <c:ptCount val="30"/>
                <c:pt idx="0">
                  <c:v>6.2705683930999984E-2</c:v>
                </c:pt>
                <c:pt idx="1">
                  <c:v>6.4048086695999984E-2</c:v>
                </c:pt>
                <c:pt idx="2">
                  <c:v>6.5413534438999998E-2</c:v>
                </c:pt>
                <c:pt idx="3">
                  <c:v>6.7524867445999989E-2</c:v>
                </c:pt>
                <c:pt idx="4">
                  <c:v>6.9170494318999992E-2</c:v>
                </c:pt>
                <c:pt idx="5">
                  <c:v>7.098097636999999E-2</c:v>
                </c:pt>
                <c:pt idx="6">
                  <c:v>7.2396662966999994E-2</c:v>
                </c:pt>
                <c:pt idx="7">
                  <c:v>7.3414095200999993E-2</c:v>
                </c:pt>
                <c:pt idx="8">
                  <c:v>7.4187403439999994E-2</c:v>
                </c:pt>
                <c:pt idx="9">
                  <c:v>7.4817681538999994E-2</c:v>
                </c:pt>
                <c:pt idx="10">
                  <c:v>7.5368179844999994E-2</c:v>
                </c:pt>
                <c:pt idx="11">
                  <c:v>7.5884225106999992E-2</c:v>
                </c:pt>
                <c:pt idx="12">
                  <c:v>7.6394121720999991E-2</c:v>
                </c:pt>
                <c:pt idx="13">
                  <c:v>7.6911925698999989E-2</c:v>
                </c:pt>
                <c:pt idx="14">
                  <c:v>7.7432334529999994E-2</c:v>
                </c:pt>
                <c:pt idx="15">
                  <c:v>7.7951524263999997E-2</c:v>
                </c:pt>
                <c:pt idx="16">
                  <c:v>7.8462427088999989E-2</c:v>
                </c:pt>
                <c:pt idx="17">
                  <c:v>7.8962694502999989E-2</c:v>
                </c:pt>
                <c:pt idx="18">
                  <c:v>7.9449065521999984E-2</c:v>
                </c:pt>
                <c:pt idx="19">
                  <c:v>7.9919811871999993E-2</c:v>
                </c:pt>
                <c:pt idx="20">
                  <c:v>8.0373964706999992E-2</c:v>
                </c:pt>
                <c:pt idx="21">
                  <c:v>8.0800721077999987E-2</c:v>
                </c:pt>
                <c:pt idx="22">
                  <c:v>8.1202095451999995E-2</c:v>
                </c:pt>
                <c:pt idx="23">
                  <c:v>8.1576284496999996E-2</c:v>
                </c:pt>
                <c:pt idx="24">
                  <c:v>8.1918310075999992E-2</c:v>
                </c:pt>
                <c:pt idx="25">
                  <c:v>8.2226411372999991E-2</c:v>
                </c:pt>
                <c:pt idx="26">
                  <c:v>8.2497528708999984E-2</c:v>
                </c:pt>
                <c:pt idx="27">
                  <c:v>8.2729210925999996E-2</c:v>
                </c:pt>
                <c:pt idx="28">
                  <c:v>8.2916964819999994E-2</c:v>
                </c:pt>
                <c:pt idx="29">
                  <c:v>8.3058266596999997E-2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A-43BC-906F-2DDB402D1214}"/>
            </c:ext>
          </c:extLst>
        </c:ser>
        <c:ser>
          <c:idx val="5"/>
          <c:order val="2"/>
          <c:tx>
            <c:strRef>
              <c:f>'Long Term Yields by Qtr'!$I$180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Qtr'!$I$181:$I$210</c:f>
              <c:numCache>
                <c:formatCode>0.00%</c:formatCode>
                <c:ptCount val="30"/>
                <c:pt idx="0">
                  <c:v>6.1306712777999997E-2</c:v>
                </c:pt>
                <c:pt idx="1">
                  <c:v>6.2185965738999996E-2</c:v>
                </c:pt>
                <c:pt idx="2">
                  <c:v>6.3516629335999997E-2</c:v>
                </c:pt>
                <c:pt idx="3">
                  <c:v>6.5189156363000003E-2</c:v>
                </c:pt>
                <c:pt idx="4">
                  <c:v>6.651929342E-2</c:v>
                </c:pt>
                <c:pt idx="5">
                  <c:v>6.8137443455999994E-2</c:v>
                </c:pt>
                <c:pt idx="6">
                  <c:v>6.9380012901999993E-2</c:v>
                </c:pt>
                <c:pt idx="7">
                  <c:v>7.0228239993E-2</c:v>
                </c:pt>
                <c:pt idx="8">
                  <c:v>7.0845535340999993E-2</c:v>
                </c:pt>
                <c:pt idx="9">
                  <c:v>7.1338171206000001E-2</c:v>
                </c:pt>
                <c:pt idx="10">
                  <c:v>7.1773161298999993E-2</c:v>
                </c:pt>
                <c:pt idx="11">
                  <c:v>7.2198257082000006E-2</c:v>
                </c:pt>
                <c:pt idx="12">
                  <c:v>7.2644529058000007E-2</c:v>
                </c:pt>
                <c:pt idx="13">
                  <c:v>7.3123682184999997E-2</c:v>
                </c:pt>
                <c:pt idx="14">
                  <c:v>7.3625090113000002E-2</c:v>
                </c:pt>
                <c:pt idx="15">
                  <c:v>7.4140490204999993E-2</c:v>
                </c:pt>
                <c:pt idx="16">
                  <c:v>7.4659394860999997E-2</c:v>
                </c:pt>
                <c:pt idx="17">
                  <c:v>7.5176845913000001E-2</c:v>
                </c:pt>
                <c:pt idx="18">
                  <c:v>7.5687784676999992E-2</c:v>
                </c:pt>
                <c:pt idx="19">
                  <c:v>7.6188854035999995E-2</c:v>
                </c:pt>
                <c:pt idx="20">
                  <c:v>7.6677842381000005E-2</c:v>
                </c:pt>
                <c:pt idx="21">
                  <c:v>7.7143320244000002E-2</c:v>
                </c:pt>
                <c:pt idx="22">
                  <c:v>7.7586299785000007E-2</c:v>
                </c:pt>
                <c:pt idx="23">
                  <c:v>7.8004565796999992E-2</c:v>
                </c:pt>
                <c:pt idx="24">
                  <c:v>7.8392504721999989E-2</c:v>
                </c:pt>
                <c:pt idx="25">
                  <c:v>7.8748038226000003E-2</c:v>
                </c:pt>
                <c:pt idx="26">
                  <c:v>7.9067769502999999E-2</c:v>
                </c:pt>
                <c:pt idx="27">
                  <c:v>7.9349082301999996E-2</c:v>
                </c:pt>
                <c:pt idx="28">
                  <c:v>7.9587098108999998E-2</c:v>
                </c:pt>
                <c:pt idx="29">
                  <c:v>7.9779135279999996E-2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CA-43BC-906F-2DDB402D1214}"/>
            </c:ext>
          </c:extLst>
        </c:ser>
        <c:ser>
          <c:idx val="6"/>
          <c:order val="3"/>
          <c:tx>
            <c:strRef>
              <c:f>'Long Term Yields by Qtr'!$J$180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Qtr'!$J$181:$J$210</c:f>
              <c:numCache>
                <c:formatCode>0.00%</c:formatCode>
                <c:ptCount val="30"/>
                <c:pt idx="0">
                  <c:v>6.2309625735999997E-2</c:v>
                </c:pt>
                <c:pt idx="1">
                  <c:v>6.3543042475999997E-2</c:v>
                </c:pt>
                <c:pt idx="2">
                  <c:v>6.4900351975999998E-2</c:v>
                </c:pt>
                <c:pt idx="3">
                  <c:v>6.6426949481999994E-2</c:v>
                </c:pt>
                <c:pt idx="4">
                  <c:v>6.7693328099E-2</c:v>
                </c:pt>
                <c:pt idx="5">
                  <c:v>6.9070919275999995E-2</c:v>
                </c:pt>
                <c:pt idx="6">
                  <c:v>7.0130876477000004E-2</c:v>
                </c:pt>
                <c:pt idx="7">
                  <c:v>7.0905947637999997E-2</c:v>
                </c:pt>
                <c:pt idx="8">
                  <c:v>7.1513861366999998E-2</c:v>
                </c:pt>
                <c:pt idx="9">
                  <c:v>7.2031596845000004E-2</c:v>
                </c:pt>
                <c:pt idx="10">
                  <c:v>7.2507514613999999E-2</c:v>
                </c:pt>
                <c:pt idx="11">
                  <c:v>7.2976595977E-2</c:v>
                </c:pt>
                <c:pt idx="12">
                  <c:v>7.3459289971E-2</c:v>
                </c:pt>
                <c:pt idx="13">
                  <c:v>7.3958317085000003E-2</c:v>
                </c:pt>
                <c:pt idx="14">
                  <c:v>7.4463919796999997E-2</c:v>
                </c:pt>
                <c:pt idx="15">
                  <c:v>7.4969780343999995E-2</c:v>
                </c:pt>
                <c:pt idx="16">
                  <c:v>7.5466456446999994E-2</c:v>
                </c:pt>
                <c:pt idx="17">
                  <c:v>7.5950102382999998E-2</c:v>
                </c:pt>
                <c:pt idx="18">
                  <c:v>7.6415893799000004E-2</c:v>
                </c:pt>
                <c:pt idx="19">
                  <c:v>7.6860960450000002E-2</c:v>
                </c:pt>
                <c:pt idx="20">
                  <c:v>7.7282509855000001E-2</c:v>
                </c:pt>
                <c:pt idx="21">
                  <c:v>7.7670415564000006E-2</c:v>
                </c:pt>
                <c:pt idx="22">
                  <c:v>7.8024921947999995E-2</c:v>
                </c:pt>
                <c:pt idx="23">
                  <c:v>7.8343320989000001E-2</c:v>
                </c:pt>
                <c:pt idx="24">
                  <c:v>7.8620166041E-2</c:v>
                </c:pt>
                <c:pt idx="25">
                  <c:v>7.8852932293E-2</c:v>
                </c:pt>
                <c:pt idx="26">
                  <c:v>7.9037819491E-2</c:v>
                </c:pt>
                <c:pt idx="27">
                  <c:v>7.9171638466000005E-2</c:v>
                </c:pt>
                <c:pt idx="28">
                  <c:v>7.9249728990999996E-2</c:v>
                </c:pt>
                <c:pt idx="29">
                  <c:v>7.9268828138E-2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CA-43BC-906F-2DDB402D1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11904"/>
        <c:axId val="116323392"/>
      </c:lineChart>
      <c:catAx>
        <c:axId val="1164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323392"/>
        <c:crosses val="autoZero"/>
        <c:auto val="1"/>
        <c:lblAlgn val="ctr"/>
        <c:lblOffset val="100"/>
        <c:noMultiLvlLbl val="0"/>
      </c:catAx>
      <c:valAx>
        <c:axId val="1163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641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7: Long Term Bond Yields - CCC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'Long Term Yields by Qtr'!$G$215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Qtr'!$G$216:$G$245</c:f>
              <c:numCache>
                <c:formatCode>0.00%</c:formatCode>
                <c:ptCount val="30"/>
                <c:pt idx="0">
                  <c:v>0.123000238416</c:v>
                </c:pt>
                <c:pt idx="1">
                  <c:v>0.12618101911499999</c:v>
                </c:pt>
                <c:pt idx="2">
                  <c:v>0.12878946380199999</c:v>
                </c:pt>
                <c:pt idx="3">
                  <c:v>0.131516028088</c:v>
                </c:pt>
                <c:pt idx="4">
                  <c:v>0.13350483249199999</c:v>
                </c:pt>
                <c:pt idx="5">
                  <c:v>0.13510286681899999</c:v>
                </c:pt>
                <c:pt idx="6">
                  <c:v>0.136311143439</c:v>
                </c:pt>
                <c:pt idx="7">
                  <c:v>0.13724452288299999</c:v>
                </c:pt>
                <c:pt idx="8">
                  <c:v>0.13800592111599999</c:v>
                </c:pt>
                <c:pt idx="9">
                  <c:v>0.13865220791399999</c:v>
                </c:pt>
                <c:pt idx="10">
                  <c:v>0.139224826883</c:v>
                </c:pt>
                <c:pt idx="11">
                  <c:v>0.139750659458</c:v>
                </c:pt>
                <c:pt idx="12">
                  <c:v>0.14024572094400001</c:v>
                </c:pt>
                <c:pt idx="13">
                  <c:v>0.140713044309</c:v>
                </c:pt>
                <c:pt idx="14">
                  <c:v>0.14115777514899999</c:v>
                </c:pt>
                <c:pt idx="15">
                  <c:v>0.141582521282</c:v>
                </c:pt>
                <c:pt idx="16">
                  <c:v>0.141990265265</c:v>
                </c:pt>
                <c:pt idx="17">
                  <c:v>0.142379901043</c:v>
                </c:pt>
                <c:pt idx="18">
                  <c:v>0.142753461774</c:v>
                </c:pt>
                <c:pt idx="19">
                  <c:v>0.143111224487</c:v>
                </c:pt>
                <c:pt idx="20">
                  <c:v>0.143458489813</c:v>
                </c:pt>
                <c:pt idx="21">
                  <c:v>0.14378497512899999</c:v>
                </c:pt>
                <c:pt idx="22">
                  <c:v>0.14409561601599999</c:v>
                </c:pt>
                <c:pt idx="23">
                  <c:v>0.144389886887</c:v>
                </c:pt>
                <c:pt idx="24">
                  <c:v>0.14466804298299998</c:v>
                </c:pt>
                <c:pt idx="25">
                  <c:v>0.14492773755499999</c:v>
                </c:pt>
                <c:pt idx="26">
                  <c:v>0.14516891126500001</c:v>
                </c:pt>
                <c:pt idx="27">
                  <c:v>0.14539070510399998</c:v>
                </c:pt>
                <c:pt idx="28">
                  <c:v>0.14559252880199999</c:v>
                </c:pt>
                <c:pt idx="29">
                  <c:v>0.145772107314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4-4235-9161-5D3605906F97}"/>
            </c:ext>
          </c:extLst>
        </c:ser>
        <c:ser>
          <c:idx val="5"/>
          <c:order val="1"/>
          <c:tx>
            <c:strRef>
              <c:f>'Long Term Yields by Qtr'!$H$215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Qtr'!$H$216:$H$245</c:f>
              <c:numCache>
                <c:formatCode>0.00%</c:formatCode>
                <c:ptCount val="30"/>
                <c:pt idx="0">
                  <c:v>0.12088368393099999</c:v>
                </c:pt>
                <c:pt idx="1">
                  <c:v>0.12222608669599999</c:v>
                </c:pt>
                <c:pt idx="2">
                  <c:v>0.12359153443899999</c:v>
                </c:pt>
                <c:pt idx="3">
                  <c:v>0.12570286744599998</c:v>
                </c:pt>
                <c:pt idx="4">
                  <c:v>0.127348494319</c:v>
                </c:pt>
                <c:pt idx="5">
                  <c:v>0.12915897636999998</c:v>
                </c:pt>
                <c:pt idx="6">
                  <c:v>0.13057466296699999</c:v>
                </c:pt>
                <c:pt idx="7">
                  <c:v>0.13159209520099999</c:v>
                </c:pt>
                <c:pt idx="8">
                  <c:v>0.13236540344</c:v>
                </c:pt>
                <c:pt idx="9">
                  <c:v>0.13299568153899999</c:v>
                </c:pt>
                <c:pt idx="10">
                  <c:v>0.133546179845</c:v>
                </c:pt>
                <c:pt idx="11">
                  <c:v>0.134062225107</c:v>
                </c:pt>
                <c:pt idx="12">
                  <c:v>0.134572121721</c:v>
                </c:pt>
                <c:pt idx="13">
                  <c:v>0.135089925699</c:v>
                </c:pt>
                <c:pt idx="14">
                  <c:v>0.13561033452999999</c:v>
                </c:pt>
                <c:pt idx="15">
                  <c:v>0.13612952426399999</c:v>
                </c:pt>
                <c:pt idx="16">
                  <c:v>0.13664042708899998</c:v>
                </c:pt>
                <c:pt idx="17">
                  <c:v>0.13714069450299998</c:v>
                </c:pt>
                <c:pt idx="18">
                  <c:v>0.13762706552199999</c:v>
                </c:pt>
                <c:pt idx="19">
                  <c:v>0.13809781187199999</c:v>
                </c:pt>
                <c:pt idx="20">
                  <c:v>0.13855196470699999</c:v>
                </c:pt>
                <c:pt idx="21">
                  <c:v>0.13897872107799999</c:v>
                </c:pt>
                <c:pt idx="22">
                  <c:v>0.13938009545199997</c:v>
                </c:pt>
                <c:pt idx="23">
                  <c:v>0.139754284497</c:v>
                </c:pt>
                <c:pt idx="24">
                  <c:v>0.14009631007599999</c:v>
                </c:pt>
                <c:pt idx="25">
                  <c:v>0.140404411373</c:v>
                </c:pt>
                <c:pt idx="26">
                  <c:v>0.14067552870899999</c:v>
                </c:pt>
                <c:pt idx="27">
                  <c:v>0.140907210926</c:v>
                </c:pt>
                <c:pt idx="28">
                  <c:v>0.14109496482</c:v>
                </c:pt>
                <c:pt idx="29">
                  <c:v>0.141236266597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4-4235-9161-5D3605906F97}"/>
            </c:ext>
          </c:extLst>
        </c:ser>
        <c:ser>
          <c:idx val="6"/>
          <c:order val="2"/>
          <c:tx>
            <c:strRef>
              <c:f>'Long Term Yields by Qtr'!$I$215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Qtr'!$I$216:$I$245</c:f>
              <c:numCache>
                <c:formatCode>0.00%</c:formatCode>
                <c:ptCount val="30"/>
                <c:pt idx="0">
                  <c:v>0.11864171277800001</c:v>
                </c:pt>
                <c:pt idx="1">
                  <c:v>0.11952096573900001</c:v>
                </c:pt>
                <c:pt idx="2">
                  <c:v>0.12085162933600001</c:v>
                </c:pt>
                <c:pt idx="3">
                  <c:v>0.122524156363</c:v>
                </c:pt>
                <c:pt idx="4">
                  <c:v>0.12385429342</c:v>
                </c:pt>
                <c:pt idx="5">
                  <c:v>0.125472443456</c:v>
                </c:pt>
                <c:pt idx="6">
                  <c:v>0.12671501290199999</c:v>
                </c:pt>
                <c:pt idx="7">
                  <c:v>0.12756323999300001</c:v>
                </c:pt>
                <c:pt idx="8">
                  <c:v>0.12818053534099999</c:v>
                </c:pt>
                <c:pt idx="9">
                  <c:v>0.128673171206</c:v>
                </c:pt>
                <c:pt idx="10">
                  <c:v>0.12910816129899999</c:v>
                </c:pt>
                <c:pt idx="11">
                  <c:v>0.129533257082</c:v>
                </c:pt>
                <c:pt idx="12">
                  <c:v>0.129979529058</c:v>
                </c:pt>
                <c:pt idx="13">
                  <c:v>0.13045868218500001</c:v>
                </c:pt>
                <c:pt idx="14">
                  <c:v>0.130960090113</c:v>
                </c:pt>
                <c:pt idx="15">
                  <c:v>0.13147549020499999</c:v>
                </c:pt>
                <c:pt idx="16">
                  <c:v>0.13199439486100001</c:v>
                </c:pt>
                <c:pt idx="17">
                  <c:v>0.132511845913</c:v>
                </c:pt>
                <c:pt idx="18">
                  <c:v>0.13302278467700002</c:v>
                </c:pt>
                <c:pt idx="19">
                  <c:v>0.13352385403600001</c:v>
                </c:pt>
                <c:pt idx="20">
                  <c:v>0.134012842381</c:v>
                </c:pt>
                <c:pt idx="21">
                  <c:v>0.134478320244</c:v>
                </c:pt>
                <c:pt idx="22">
                  <c:v>0.134921299785</c:v>
                </c:pt>
                <c:pt idx="23">
                  <c:v>0.13533956579700002</c:v>
                </c:pt>
                <c:pt idx="24">
                  <c:v>0.13572750472200001</c:v>
                </c:pt>
                <c:pt idx="25">
                  <c:v>0.13608303822600001</c:v>
                </c:pt>
                <c:pt idx="26">
                  <c:v>0.13640276950300001</c:v>
                </c:pt>
                <c:pt idx="27">
                  <c:v>0.13668408230199999</c:v>
                </c:pt>
                <c:pt idx="28">
                  <c:v>0.136922098109</c:v>
                </c:pt>
                <c:pt idx="29">
                  <c:v>0.13711413527999999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84-4235-9161-5D3605906F97}"/>
            </c:ext>
          </c:extLst>
        </c:ser>
        <c:ser>
          <c:idx val="0"/>
          <c:order val="3"/>
          <c:tx>
            <c:strRef>
              <c:f>'Long Term Yields by Qtr'!$J$215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Qtr'!$J$216:$J$245</c:f>
              <c:numCache>
                <c:formatCode>0.00%</c:formatCode>
                <c:ptCount val="30"/>
                <c:pt idx="0">
                  <c:v>0.118421625736</c:v>
                </c:pt>
                <c:pt idx="1">
                  <c:v>0.11965504247599999</c:v>
                </c:pt>
                <c:pt idx="2">
                  <c:v>0.12101235197599999</c:v>
                </c:pt>
                <c:pt idx="3">
                  <c:v>0.12253894948199999</c:v>
                </c:pt>
                <c:pt idx="4">
                  <c:v>0.12380532809899999</c:v>
                </c:pt>
                <c:pt idx="5">
                  <c:v>0.125182919276</c:v>
                </c:pt>
                <c:pt idx="6">
                  <c:v>0.126242876477</c:v>
                </c:pt>
                <c:pt idx="7">
                  <c:v>0.12701794763800001</c:v>
                </c:pt>
                <c:pt idx="8">
                  <c:v>0.12762586136699999</c:v>
                </c:pt>
                <c:pt idx="9">
                  <c:v>0.12814359684499999</c:v>
                </c:pt>
                <c:pt idx="10">
                  <c:v>0.12861951461400001</c:v>
                </c:pt>
                <c:pt idx="11">
                  <c:v>0.12908859597700001</c:v>
                </c:pt>
                <c:pt idx="12">
                  <c:v>0.12957128997099998</c:v>
                </c:pt>
                <c:pt idx="13">
                  <c:v>0.130070317085</c:v>
                </c:pt>
                <c:pt idx="14">
                  <c:v>0.13057591979700001</c:v>
                </c:pt>
                <c:pt idx="15">
                  <c:v>0.131081780344</c:v>
                </c:pt>
                <c:pt idx="16">
                  <c:v>0.131578456447</c:v>
                </c:pt>
                <c:pt idx="17">
                  <c:v>0.13206210238299998</c:v>
                </c:pt>
                <c:pt idx="18">
                  <c:v>0.13252789379899999</c:v>
                </c:pt>
                <c:pt idx="19">
                  <c:v>0.13297296045000001</c:v>
                </c:pt>
                <c:pt idx="20">
                  <c:v>0.13339450985499998</c:v>
                </c:pt>
                <c:pt idx="21">
                  <c:v>0.133782415564</c:v>
                </c:pt>
                <c:pt idx="22">
                  <c:v>0.134136921948</c:v>
                </c:pt>
                <c:pt idx="23">
                  <c:v>0.13445532098899998</c:v>
                </c:pt>
                <c:pt idx="24">
                  <c:v>0.134732166041</c:v>
                </c:pt>
                <c:pt idx="25">
                  <c:v>0.134964932293</c:v>
                </c:pt>
                <c:pt idx="26">
                  <c:v>0.135149819491</c:v>
                </c:pt>
                <c:pt idx="27">
                  <c:v>0.135283638466</c:v>
                </c:pt>
                <c:pt idx="28">
                  <c:v>0.13536172899099999</c:v>
                </c:pt>
                <c:pt idx="29">
                  <c:v>0.13538082813800001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84-4235-9161-5D3605906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47808"/>
        <c:axId val="116325696"/>
      </c:lineChart>
      <c:catAx>
        <c:axId val="11704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6325696"/>
        <c:crosses val="autoZero"/>
        <c:auto val="1"/>
        <c:lblAlgn val="ctr"/>
        <c:lblOffset val="100"/>
        <c:noMultiLvlLbl val="0"/>
      </c:catAx>
      <c:valAx>
        <c:axId val="11632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04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8: Long Term Bond Yields - 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'Long Term Yields by Qtr'!$G$250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Qtr'!$G$251:$G$280</c:f>
              <c:numCache>
                <c:formatCode>0.00%</c:formatCode>
                <c:ptCount val="30"/>
                <c:pt idx="0">
                  <c:v>0.16217023841599998</c:v>
                </c:pt>
                <c:pt idx="1">
                  <c:v>0.165351019115</c:v>
                </c:pt>
                <c:pt idx="2">
                  <c:v>0.167959463802</c:v>
                </c:pt>
                <c:pt idx="3">
                  <c:v>0.17068602808799999</c:v>
                </c:pt>
                <c:pt idx="4">
                  <c:v>0.172674832492</c:v>
                </c:pt>
                <c:pt idx="5">
                  <c:v>0.17427286681900001</c:v>
                </c:pt>
                <c:pt idx="6">
                  <c:v>0.17548114343899998</c:v>
                </c:pt>
                <c:pt idx="7">
                  <c:v>0.176414522883</c:v>
                </c:pt>
                <c:pt idx="8">
                  <c:v>0.177175921116</c:v>
                </c:pt>
                <c:pt idx="9">
                  <c:v>0.177822207914</c:v>
                </c:pt>
                <c:pt idx="10">
                  <c:v>0.17839482688299999</c:v>
                </c:pt>
                <c:pt idx="11">
                  <c:v>0.17892065945799998</c:v>
                </c:pt>
                <c:pt idx="12">
                  <c:v>0.17941572094399999</c:v>
                </c:pt>
                <c:pt idx="13">
                  <c:v>0.17988304430899998</c:v>
                </c:pt>
                <c:pt idx="14">
                  <c:v>0.180327775149</c:v>
                </c:pt>
                <c:pt idx="15">
                  <c:v>0.18075252128199998</c:v>
                </c:pt>
                <c:pt idx="16">
                  <c:v>0.18116026526499998</c:v>
                </c:pt>
                <c:pt idx="17">
                  <c:v>0.18154990104300001</c:v>
                </c:pt>
                <c:pt idx="18">
                  <c:v>0.18192346177399998</c:v>
                </c:pt>
                <c:pt idx="19">
                  <c:v>0.18228122448699999</c:v>
                </c:pt>
                <c:pt idx="20">
                  <c:v>0.18262848981300001</c:v>
                </c:pt>
                <c:pt idx="21">
                  <c:v>0.182954975129</c:v>
                </c:pt>
                <c:pt idx="22">
                  <c:v>0.183265616016</c:v>
                </c:pt>
                <c:pt idx="23">
                  <c:v>0.18355988688699998</c:v>
                </c:pt>
                <c:pt idx="24">
                  <c:v>0.18383804298299999</c:v>
                </c:pt>
                <c:pt idx="25">
                  <c:v>0.184097737555</c:v>
                </c:pt>
                <c:pt idx="26">
                  <c:v>0.18433891126499999</c:v>
                </c:pt>
                <c:pt idx="27">
                  <c:v>0.18456070510399999</c:v>
                </c:pt>
                <c:pt idx="28">
                  <c:v>0.184762528802</c:v>
                </c:pt>
                <c:pt idx="29">
                  <c:v>0.18494210731399999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6-4831-B700-958050DB02C5}"/>
            </c:ext>
          </c:extLst>
        </c:ser>
        <c:ser>
          <c:idx val="5"/>
          <c:order val="1"/>
          <c:tx>
            <c:strRef>
              <c:f>'Long Term Yields by Qtr'!$H$250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Qtr'!$H$251:$H$280</c:f>
              <c:numCache>
                <c:formatCode>0.00%</c:formatCode>
                <c:ptCount val="30"/>
                <c:pt idx="0">
                  <c:v>0.1596690172643333</c:v>
                </c:pt>
                <c:pt idx="1">
                  <c:v>0.1610114200293333</c:v>
                </c:pt>
                <c:pt idx="2">
                  <c:v>0.16237686777233329</c:v>
                </c:pt>
                <c:pt idx="3">
                  <c:v>0.16448820077933329</c:v>
                </c:pt>
                <c:pt idx="4">
                  <c:v>0.16613382765233331</c:v>
                </c:pt>
                <c:pt idx="5">
                  <c:v>0.16794430970333329</c:v>
                </c:pt>
                <c:pt idx="6">
                  <c:v>0.1693599963003333</c:v>
                </c:pt>
                <c:pt idx="7">
                  <c:v>0.1703774285343333</c:v>
                </c:pt>
                <c:pt idx="8">
                  <c:v>0.17115073677333331</c:v>
                </c:pt>
                <c:pt idx="9">
                  <c:v>0.1717810148723333</c:v>
                </c:pt>
                <c:pt idx="10">
                  <c:v>0.17233151317833331</c:v>
                </c:pt>
                <c:pt idx="11">
                  <c:v>0.17284755844033331</c:v>
                </c:pt>
                <c:pt idx="12">
                  <c:v>0.17335745505433331</c:v>
                </c:pt>
                <c:pt idx="13">
                  <c:v>0.17387525903233331</c:v>
                </c:pt>
                <c:pt idx="14">
                  <c:v>0.1743956678633333</c:v>
                </c:pt>
                <c:pt idx="15">
                  <c:v>0.1749148575973333</c:v>
                </c:pt>
                <c:pt idx="16">
                  <c:v>0.17542576042233329</c:v>
                </c:pt>
                <c:pt idx="17">
                  <c:v>0.17592602783633329</c:v>
                </c:pt>
                <c:pt idx="18">
                  <c:v>0.1764123988553333</c:v>
                </c:pt>
                <c:pt idx="19">
                  <c:v>0.1768831452053333</c:v>
                </c:pt>
                <c:pt idx="20">
                  <c:v>0.1773372980403333</c:v>
                </c:pt>
                <c:pt idx="21">
                  <c:v>0.17776405441133331</c:v>
                </c:pt>
                <c:pt idx="22">
                  <c:v>0.17816542878533331</c:v>
                </c:pt>
                <c:pt idx="23">
                  <c:v>0.17853961783033329</c:v>
                </c:pt>
                <c:pt idx="24">
                  <c:v>0.1788816434093333</c:v>
                </c:pt>
                <c:pt idx="25">
                  <c:v>0.17918974470633331</c:v>
                </c:pt>
                <c:pt idx="26">
                  <c:v>0.1794608620423333</c:v>
                </c:pt>
                <c:pt idx="27">
                  <c:v>0.17969254425933329</c:v>
                </c:pt>
                <c:pt idx="28">
                  <c:v>0.17988029815333331</c:v>
                </c:pt>
                <c:pt idx="29">
                  <c:v>0.18002159993033331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6-4831-B700-958050DB02C5}"/>
            </c:ext>
          </c:extLst>
        </c:ser>
        <c:ser>
          <c:idx val="6"/>
          <c:order val="2"/>
          <c:tx>
            <c:strRef>
              <c:f>'Long Term Yields by Qtr'!$I$250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'Long Term Yields by Qtr'!$I$251:$I$280</c:f>
              <c:numCache>
                <c:formatCode>0.00%</c:formatCode>
                <c:ptCount val="30"/>
                <c:pt idx="0">
                  <c:v>0.15686504611133334</c:v>
                </c:pt>
                <c:pt idx="1">
                  <c:v>0.15774429907233334</c:v>
                </c:pt>
                <c:pt idx="2">
                  <c:v>0.15907496266933333</c:v>
                </c:pt>
                <c:pt idx="3">
                  <c:v>0.16074748969633335</c:v>
                </c:pt>
                <c:pt idx="4">
                  <c:v>0.16207762675333334</c:v>
                </c:pt>
                <c:pt idx="5">
                  <c:v>0.16369577678933334</c:v>
                </c:pt>
                <c:pt idx="6">
                  <c:v>0.16493834623533332</c:v>
                </c:pt>
                <c:pt idx="7">
                  <c:v>0.16578657332633334</c:v>
                </c:pt>
                <c:pt idx="8">
                  <c:v>0.16640386867433332</c:v>
                </c:pt>
                <c:pt idx="9">
                  <c:v>0.16689650453933333</c:v>
                </c:pt>
                <c:pt idx="10">
                  <c:v>0.16733149463233332</c:v>
                </c:pt>
                <c:pt idx="11">
                  <c:v>0.16775659041533333</c:v>
                </c:pt>
                <c:pt idx="12">
                  <c:v>0.16820286239133334</c:v>
                </c:pt>
                <c:pt idx="13">
                  <c:v>0.16868201551833334</c:v>
                </c:pt>
                <c:pt idx="14">
                  <c:v>0.16918342344633333</c:v>
                </c:pt>
                <c:pt idx="15">
                  <c:v>0.16969882353833332</c:v>
                </c:pt>
                <c:pt idx="16">
                  <c:v>0.17021772819433334</c:v>
                </c:pt>
                <c:pt idx="17">
                  <c:v>0.17073517924633333</c:v>
                </c:pt>
                <c:pt idx="18">
                  <c:v>0.17124611801033335</c:v>
                </c:pt>
                <c:pt idx="19">
                  <c:v>0.17174718736933334</c:v>
                </c:pt>
                <c:pt idx="20">
                  <c:v>0.17223617571433333</c:v>
                </c:pt>
                <c:pt idx="21">
                  <c:v>0.17270165357733333</c:v>
                </c:pt>
                <c:pt idx="22">
                  <c:v>0.17314463311833334</c:v>
                </c:pt>
                <c:pt idx="23">
                  <c:v>0.17356289913033335</c:v>
                </c:pt>
                <c:pt idx="24">
                  <c:v>0.17395083805533335</c:v>
                </c:pt>
                <c:pt idx="25">
                  <c:v>0.17430637155933335</c:v>
                </c:pt>
                <c:pt idx="26">
                  <c:v>0.17462610283633334</c:v>
                </c:pt>
                <c:pt idx="27">
                  <c:v>0.17490741563533332</c:v>
                </c:pt>
                <c:pt idx="28">
                  <c:v>0.17514543144233333</c:v>
                </c:pt>
                <c:pt idx="29">
                  <c:v>0.17533746861333332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6-4831-B700-958050DB02C5}"/>
            </c:ext>
          </c:extLst>
        </c:ser>
        <c:ser>
          <c:idx val="0"/>
          <c:order val="3"/>
          <c:tx>
            <c:strRef>
              <c:f>'Long Term Yields by Qtr'!$J$250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'Long Term Yields by Qtr'!$J$251:$J$280</c:f>
              <c:numCache>
                <c:formatCode>0.00%</c:formatCode>
                <c:ptCount val="30"/>
                <c:pt idx="0">
                  <c:v>0.15582962573599998</c:v>
                </c:pt>
                <c:pt idx="1">
                  <c:v>0.157063042476</c:v>
                </c:pt>
                <c:pt idx="2">
                  <c:v>0.15842035197599999</c:v>
                </c:pt>
                <c:pt idx="3">
                  <c:v>0.159946949482</c:v>
                </c:pt>
                <c:pt idx="4">
                  <c:v>0.16121332809899999</c:v>
                </c:pt>
                <c:pt idx="5">
                  <c:v>0.162590919276</c:v>
                </c:pt>
                <c:pt idx="6">
                  <c:v>0.163650876477</c:v>
                </c:pt>
                <c:pt idx="7">
                  <c:v>0.164425947638</c:v>
                </c:pt>
                <c:pt idx="8">
                  <c:v>0.16503386136699999</c:v>
                </c:pt>
                <c:pt idx="9">
                  <c:v>0.16555159684499998</c:v>
                </c:pt>
                <c:pt idx="10">
                  <c:v>0.166027514614</c:v>
                </c:pt>
                <c:pt idx="11">
                  <c:v>0.16649659597700001</c:v>
                </c:pt>
                <c:pt idx="12">
                  <c:v>0.16697928997099998</c:v>
                </c:pt>
                <c:pt idx="13">
                  <c:v>0.16747831708499999</c:v>
                </c:pt>
                <c:pt idx="14">
                  <c:v>0.167983919797</c:v>
                </c:pt>
                <c:pt idx="15">
                  <c:v>0.168489780344</c:v>
                </c:pt>
                <c:pt idx="16">
                  <c:v>0.168986456447</c:v>
                </c:pt>
                <c:pt idx="17">
                  <c:v>0.16947010238299998</c:v>
                </c:pt>
                <c:pt idx="18">
                  <c:v>0.16993589379899998</c:v>
                </c:pt>
                <c:pt idx="19">
                  <c:v>0.17038096045000001</c:v>
                </c:pt>
                <c:pt idx="20">
                  <c:v>0.17080250985499998</c:v>
                </c:pt>
                <c:pt idx="21">
                  <c:v>0.171190415564</c:v>
                </c:pt>
                <c:pt idx="22">
                  <c:v>0.171544921948</c:v>
                </c:pt>
                <c:pt idx="23">
                  <c:v>0.17186332098899998</c:v>
                </c:pt>
                <c:pt idx="24">
                  <c:v>0.17214016604099999</c:v>
                </c:pt>
                <c:pt idx="25">
                  <c:v>0.17237293229299999</c:v>
                </c:pt>
                <c:pt idx="26">
                  <c:v>0.17255781949099999</c:v>
                </c:pt>
                <c:pt idx="27">
                  <c:v>0.172691638466</c:v>
                </c:pt>
                <c:pt idx="28">
                  <c:v>0.17276972899099999</c:v>
                </c:pt>
                <c:pt idx="29">
                  <c:v>0.17278882813800001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C6-4831-B700-958050DB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48832"/>
        <c:axId val="117180096"/>
      </c:lineChart>
      <c:catAx>
        <c:axId val="11704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180096"/>
        <c:crosses val="autoZero"/>
        <c:auto val="1"/>
        <c:lblAlgn val="ctr"/>
        <c:lblOffset val="100"/>
        <c:noMultiLvlLbl val="0"/>
      </c:catAx>
      <c:valAx>
        <c:axId val="11718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04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10: Long Term Bond Yields by Rating as of 3/31/2016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Qtr'!$BJ$285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Qtr'!$BJ$286:$BJ$315</c:f>
              <c:numCache>
                <c:formatCode>0.00%</c:formatCode>
                <c:ptCount val="30"/>
                <c:pt idx="0">
                  <c:v>1.0335683930999999E-2</c:v>
                </c:pt>
                <c:pt idx="1">
                  <c:v>1.2345086695999999E-2</c:v>
                </c:pt>
                <c:pt idx="2">
                  <c:v>1.4377534439E-2</c:v>
                </c:pt>
                <c:pt idx="3">
                  <c:v>1.7155867445999999E-2</c:v>
                </c:pt>
                <c:pt idx="4">
                  <c:v>1.9444494319E-2</c:v>
                </c:pt>
                <c:pt idx="5">
                  <c:v>2.1897976369999999E-2</c:v>
                </c:pt>
                <c:pt idx="6">
                  <c:v>2.3494996300333332E-2</c:v>
                </c:pt>
                <c:pt idx="7">
                  <c:v>2.4693761867666669E-2</c:v>
                </c:pt>
                <c:pt idx="8">
                  <c:v>2.5648403440000002E-2</c:v>
                </c:pt>
                <c:pt idx="9">
                  <c:v>2.6437799186058826E-2</c:v>
                </c:pt>
                <c:pt idx="10">
                  <c:v>2.7147415139117649E-2</c:v>
                </c:pt>
                <c:pt idx="11">
                  <c:v>2.782257804817647E-2</c:v>
                </c:pt>
                <c:pt idx="12">
                  <c:v>2.8491592309235293E-2</c:v>
                </c:pt>
                <c:pt idx="13">
                  <c:v>2.9168513934294121E-2</c:v>
                </c:pt>
                <c:pt idx="14">
                  <c:v>2.9848040412352943E-2</c:v>
                </c:pt>
                <c:pt idx="15">
                  <c:v>3.0526347793411769E-2</c:v>
                </c:pt>
                <c:pt idx="16">
                  <c:v>3.1196368265470585E-2</c:v>
                </c:pt>
                <c:pt idx="17">
                  <c:v>3.1855753326529415E-2</c:v>
                </c:pt>
                <c:pt idx="18">
                  <c:v>3.2501241992588234E-2</c:v>
                </c:pt>
                <c:pt idx="19">
                  <c:v>3.313110598964706E-2</c:v>
                </c:pt>
                <c:pt idx="20">
                  <c:v>3.3744376471705882E-2</c:v>
                </c:pt>
                <c:pt idx="21">
                  <c:v>3.4330250489764708E-2</c:v>
                </c:pt>
                <c:pt idx="22">
                  <c:v>3.4890742510823525E-2</c:v>
                </c:pt>
                <c:pt idx="23">
                  <c:v>3.5424049202882349E-2</c:v>
                </c:pt>
                <c:pt idx="24">
                  <c:v>3.5925192428941176E-2</c:v>
                </c:pt>
                <c:pt idx="25">
                  <c:v>3.6392411372999998E-2</c:v>
                </c:pt>
                <c:pt idx="26">
                  <c:v>3.6822646356058822E-2</c:v>
                </c:pt>
                <c:pt idx="27">
                  <c:v>3.7213446220117644E-2</c:v>
                </c:pt>
                <c:pt idx="28">
                  <c:v>3.7560317761176472E-2</c:v>
                </c:pt>
                <c:pt idx="29">
                  <c:v>3.7860737185235298E-2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F-4590-93B9-4ADCC4E5B080}"/>
            </c:ext>
          </c:extLst>
        </c:ser>
        <c:ser>
          <c:idx val="1"/>
          <c:order val="1"/>
          <c:tx>
            <c:strRef>
              <c:f>'Long Term Yields by Qtr'!$BK$285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Qtr'!$BK$286:$BK$315</c:f>
              <c:numCache>
                <c:formatCode>0.00%</c:formatCode>
                <c:ptCount val="30"/>
                <c:pt idx="0">
                  <c:v>1.1693183930999999E-2</c:v>
                </c:pt>
                <c:pt idx="1">
                  <c:v>1.4091086696E-2</c:v>
                </c:pt>
                <c:pt idx="2">
                  <c:v>1.6512034438999998E-2</c:v>
                </c:pt>
                <c:pt idx="3">
                  <c:v>1.9678867445999997E-2</c:v>
                </c:pt>
                <c:pt idx="4">
                  <c:v>2.2015494319E-2</c:v>
                </c:pt>
                <c:pt idx="5">
                  <c:v>2.4516976369999999E-2</c:v>
                </c:pt>
                <c:pt idx="6">
                  <c:v>2.6311329633666666E-2</c:v>
                </c:pt>
                <c:pt idx="7">
                  <c:v>2.7707428534333334E-2</c:v>
                </c:pt>
                <c:pt idx="8">
                  <c:v>2.885940344E-2</c:v>
                </c:pt>
                <c:pt idx="9">
                  <c:v>2.9625348205666667E-2</c:v>
                </c:pt>
                <c:pt idx="10">
                  <c:v>3.0311513178333332E-2</c:v>
                </c:pt>
                <c:pt idx="11">
                  <c:v>3.0963225107E-2</c:v>
                </c:pt>
                <c:pt idx="12">
                  <c:v>3.1608788387666668E-2</c:v>
                </c:pt>
                <c:pt idx="13">
                  <c:v>3.2262259032333332E-2</c:v>
                </c:pt>
                <c:pt idx="14">
                  <c:v>3.2918334529999996E-2</c:v>
                </c:pt>
                <c:pt idx="15">
                  <c:v>3.3573190930666671E-2</c:v>
                </c:pt>
                <c:pt idx="16">
                  <c:v>3.421976042233333E-2</c:v>
                </c:pt>
                <c:pt idx="17">
                  <c:v>3.4855694503000002E-2</c:v>
                </c:pt>
                <c:pt idx="18">
                  <c:v>3.5477732188666664E-2</c:v>
                </c:pt>
                <c:pt idx="19">
                  <c:v>3.6084145205333332E-2</c:v>
                </c:pt>
                <c:pt idx="20">
                  <c:v>3.6673964707000004E-2</c:v>
                </c:pt>
                <c:pt idx="21">
                  <c:v>3.7236387744666664E-2</c:v>
                </c:pt>
                <c:pt idx="22">
                  <c:v>3.7773428785333331E-2</c:v>
                </c:pt>
                <c:pt idx="23">
                  <c:v>3.8283284496999997E-2</c:v>
                </c:pt>
                <c:pt idx="24">
                  <c:v>3.8760976742666667E-2</c:v>
                </c:pt>
                <c:pt idx="25">
                  <c:v>3.9204744706333332E-2</c:v>
                </c:pt>
                <c:pt idx="26">
                  <c:v>3.9611528708999998E-2</c:v>
                </c:pt>
                <c:pt idx="27">
                  <c:v>3.9978877592666662E-2</c:v>
                </c:pt>
                <c:pt idx="28">
                  <c:v>4.0302298153333332E-2</c:v>
                </c:pt>
                <c:pt idx="29">
                  <c:v>4.0579266597000001E-2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F-4590-93B9-4ADCC4E5B080}"/>
            </c:ext>
          </c:extLst>
        </c:ser>
        <c:ser>
          <c:idx val="2"/>
          <c:order val="2"/>
          <c:tx>
            <c:strRef>
              <c:f>'Long Term Yields by Qtr'!$BL$285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Qtr'!$BL$286:$BL$315</c:f>
              <c:numCache>
                <c:formatCode>0.00%</c:formatCode>
                <c:ptCount val="30"/>
                <c:pt idx="0">
                  <c:v>1.4870183931000001E-2</c:v>
                </c:pt>
                <c:pt idx="1">
                  <c:v>1.7171086696000003E-2</c:v>
                </c:pt>
                <c:pt idx="2">
                  <c:v>1.9495034439000001E-2</c:v>
                </c:pt>
                <c:pt idx="3">
                  <c:v>2.2564867445999996E-2</c:v>
                </c:pt>
                <c:pt idx="4">
                  <c:v>2.5059994318999999E-2</c:v>
                </c:pt>
                <c:pt idx="5">
                  <c:v>2.7719976369999996E-2</c:v>
                </c:pt>
                <c:pt idx="6">
                  <c:v>2.9284329633666666E-2</c:v>
                </c:pt>
                <c:pt idx="7">
                  <c:v>3.0450428534333336E-2</c:v>
                </c:pt>
                <c:pt idx="8">
                  <c:v>3.1372403440000002E-2</c:v>
                </c:pt>
                <c:pt idx="9">
                  <c:v>3.210881487233333E-2</c:v>
                </c:pt>
                <c:pt idx="10">
                  <c:v>3.2765446511666664E-2</c:v>
                </c:pt>
                <c:pt idx="11">
                  <c:v>3.3387625106999996E-2</c:v>
                </c:pt>
                <c:pt idx="12">
                  <c:v>3.4003655054333337E-2</c:v>
                </c:pt>
                <c:pt idx="13">
                  <c:v>3.4627592365666669E-2</c:v>
                </c:pt>
                <c:pt idx="14">
                  <c:v>3.5254134529999995E-2</c:v>
                </c:pt>
                <c:pt idx="15">
                  <c:v>3.5879457597333339E-2</c:v>
                </c:pt>
                <c:pt idx="16">
                  <c:v>3.6496493755666666E-2</c:v>
                </c:pt>
                <c:pt idx="17">
                  <c:v>3.7102894503E-2</c:v>
                </c:pt>
                <c:pt idx="18">
                  <c:v>3.7695398855333337E-2</c:v>
                </c:pt>
                <c:pt idx="19">
                  <c:v>3.8272278538666667E-2</c:v>
                </c:pt>
                <c:pt idx="20">
                  <c:v>3.8832564707E-2</c:v>
                </c:pt>
                <c:pt idx="21">
                  <c:v>3.9365454411333337E-2</c:v>
                </c:pt>
                <c:pt idx="22">
                  <c:v>3.9872962118666665E-2</c:v>
                </c:pt>
                <c:pt idx="23">
                  <c:v>4.0353284497E-2</c:v>
                </c:pt>
                <c:pt idx="24">
                  <c:v>4.0801443409333331E-2</c:v>
                </c:pt>
                <c:pt idx="25">
                  <c:v>4.1215678039666664E-2</c:v>
                </c:pt>
                <c:pt idx="26">
                  <c:v>4.1592928708999999E-2</c:v>
                </c:pt>
                <c:pt idx="27">
                  <c:v>4.1930744259333338E-2</c:v>
                </c:pt>
                <c:pt idx="28">
                  <c:v>4.2224631486666664E-2</c:v>
                </c:pt>
                <c:pt idx="29">
                  <c:v>4.2472066597000008E-2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F-4590-93B9-4ADCC4E5B080}"/>
            </c:ext>
          </c:extLst>
        </c:ser>
        <c:ser>
          <c:idx val="3"/>
          <c:order val="3"/>
          <c:tx>
            <c:strRef>
              <c:f>'Long Term Yields by Qtr'!$BM$285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Qtr'!$BM$286:$BM$315</c:f>
              <c:numCache>
                <c:formatCode>0.00%</c:formatCode>
                <c:ptCount val="30"/>
                <c:pt idx="0">
                  <c:v>2.2009183931000001E-2</c:v>
                </c:pt>
                <c:pt idx="1">
                  <c:v>2.4219086696000001E-2</c:v>
                </c:pt>
                <c:pt idx="2">
                  <c:v>2.6452034438999999E-2</c:v>
                </c:pt>
                <c:pt idx="3">
                  <c:v>2.9430867446E-2</c:v>
                </c:pt>
                <c:pt idx="4">
                  <c:v>3.2057494318999999E-2</c:v>
                </c:pt>
                <c:pt idx="5">
                  <c:v>3.484897637E-2</c:v>
                </c:pt>
                <c:pt idx="6">
                  <c:v>3.6359496300333333E-2</c:v>
                </c:pt>
                <c:pt idx="7">
                  <c:v>3.7471761867666667E-2</c:v>
                </c:pt>
                <c:pt idx="8">
                  <c:v>3.8339903440000003E-2</c:v>
                </c:pt>
                <c:pt idx="9">
                  <c:v>3.9065014872333333E-2</c:v>
                </c:pt>
                <c:pt idx="10">
                  <c:v>3.9710346511666668E-2</c:v>
                </c:pt>
                <c:pt idx="11">
                  <c:v>4.0321225107000001E-2</c:v>
                </c:pt>
                <c:pt idx="12">
                  <c:v>4.0925955054333329E-2</c:v>
                </c:pt>
                <c:pt idx="13">
                  <c:v>4.153859236566667E-2</c:v>
                </c:pt>
                <c:pt idx="14">
                  <c:v>4.2153834530000003E-2</c:v>
                </c:pt>
                <c:pt idx="15">
                  <c:v>4.2767857597333335E-2</c:v>
                </c:pt>
                <c:pt idx="16">
                  <c:v>4.337359375566667E-2</c:v>
                </c:pt>
                <c:pt idx="17">
                  <c:v>4.3968694503000005E-2</c:v>
                </c:pt>
                <c:pt idx="18">
                  <c:v>4.4549898855333336E-2</c:v>
                </c:pt>
                <c:pt idx="19">
                  <c:v>4.5115478538666667E-2</c:v>
                </c:pt>
                <c:pt idx="20">
                  <c:v>4.5664464707000002E-2</c:v>
                </c:pt>
                <c:pt idx="21">
                  <c:v>4.6186054411333333E-2</c:v>
                </c:pt>
                <c:pt idx="22">
                  <c:v>4.6682262118666662E-2</c:v>
                </c:pt>
                <c:pt idx="23">
                  <c:v>4.7151284496999998E-2</c:v>
                </c:pt>
                <c:pt idx="24">
                  <c:v>4.7588143409333331E-2</c:v>
                </c:pt>
                <c:pt idx="25">
                  <c:v>4.7991078039666665E-2</c:v>
                </c:pt>
                <c:pt idx="26">
                  <c:v>4.8357028709000001E-2</c:v>
                </c:pt>
                <c:pt idx="27">
                  <c:v>4.8683544259333328E-2</c:v>
                </c:pt>
                <c:pt idx="28">
                  <c:v>4.8966131486666668E-2</c:v>
                </c:pt>
                <c:pt idx="29">
                  <c:v>4.9202266596999999E-2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6F-4590-93B9-4ADCC4E5B080}"/>
            </c:ext>
          </c:extLst>
        </c:ser>
        <c:ser>
          <c:idx val="4"/>
          <c:order val="4"/>
          <c:tx>
            <c:strRef>
              <c:f>'Long Term Yields by Qtr'!$BN$285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Qtr'!$BN$286:$BN$315</c:f>
              <c:numCache>
                <c:formatCode>0.00%</c:formatCode>
                <c:ptCount val="30"/>
                <c:pt idx="0">
                  <c:v>4.4836683931000001E-2</c:v>
                </c:pt>
                <c:pt idx="1">
                  <c:v>4.6179086696000002E-2</c:v>
                </c:pt>
                <c:pt idx="2">
                  <c:v>4.7544534439000002E-2</c:v>
                </c:pt>
                <c:pt idx="3">
                  <c:v>4.9655867446E-2</c:v>
                </c:pt>
                <c:pt idx="4">
                  <c:v>5.1301494319000003E-2</c:v>
                </c:pt>
                <c:pt idx="5">
                  <c:v>5.3111976370000001E-2</c:v>
                </c:pt>
                <c:pt idx="6">
                  <c:v>5.4527662966999998E-2</c:v>
                </c:pt>
                <c:pt idx="7">
                  <c:v>5.5545095201000004E-2</c:v>
                </c:pt>
                <c:pt idx="8">
                  <c:v>5.6318403439999998E-2</c:v>
                </c:pt>
                <c:pt idx="9">
                  <c:v>5.6948681538999998E-2</c:v>
                </c:pt>
                <c:pt idx="10">
                  <c:v>5.7499179844999998E-2</c:v>
                </c:pt>
                <c:pt idx="11">
                  <c:v>5.8015225107000003E-2</c:v>
                </c:pt>
                <c:pt idx="12">
                  <c:v>5.8525121721000002E-2</c:v>
                </c:pt>
                <c:pt idx="13">
                  <c:v>5.9042925699000007E-2</c:v>
                </c:pt>
                <c:pt idx="14">
                  <c:v>5.9563334529999998E-2</c:v>
                </c:pt>
                <c:pt idx="15">
                  <c:v>6.0082524264000001E-2</c:v>
                </c:pt>
                <c:pt idx="16">
                  <c:v>6.0593427089E-2</c:v>
                </c:pt>
                <c:pt idx="17">
                  <c:v>6.1093694503000007E-2</c:v>
                </c:pt>
                <c:pt idx="18">
                  <c:v>6.1580065522000002E-2</c:v>
                </c:pt>
                <c:pt idx="19">
                  <c:v>6.2050811871999997E-2</c:v>
                </c:pt>
                <c:pt idx="20">
                  <c:v>6.250496470700001E-2</c:v>
                </c:pt>
                <c:pt idx="21">
                  <c:v>6.2931721078000005E-2</c:v>
                </c:pt>
                <c:pt idx="22">
                  <c:v>6.3333095451999999E-2</c:v>
                </c:pt>
                <c:pt idx="23">
                  <c:v>6.3707284497E-2</c:v>
                </c:pt>
                <c:pt idx="24">
                  <c:v>6.4049310075999996E-2</c:v>
                </c:pt>
                <c:pt idx="25">
                  <c:v>6.4357411372999995E-2</c:v>
                </c:pt>
                <c:pt idx="26">
                  <c:v>6.4628528709000002E-2</c:v>
                </c:pt>
                <c:pt idx="27">
                  <c:v>6.4860210926E-2</c:v>
                </c:pt>
                <c:pt idx="28">
                  <c:v>6.5047964819999998E-2</c:v>
                </c:pt>
                <c:pt idx="29">
                  <c:v>6.5189266597000001E-2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6F-4590-93B9-4ADCC4E5B080}"/>
            </c:ext>
          </c:extLst>
        </c:ser>
        <c:ser>
          <c:idx val="5"/>
          <c:order val="5"/>
          <c:tx>
            <c:strRef>
              <c:f>'Long Term Yields by Qtr'!$BO$285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Qtr'!$BO$286:$BO$315</c:f>
              <c:numCache>
                <c:formatCode>0.00%</c:formatCode>
                <c:ptCount val="30"/>
                <c:pt idx="0">
                  <c:v>6.2705683930999984E-2</c:v>
                </c:pt>
                <c:pt idx="1">
                  <c:v>6.4048086695999984E-2</c:v>
                </c:pt>
                <c:pt idx="2">
                  <c:v>6.5413534438999998E-2</c:v>
                </c:pt>
                <c:pt idx="3">
                  <c:v>6.7524867445999989E-2</c:v>
                </c:pt>
                <c:pt idx="4">
                  <c:v>6.9170494318999992E-2</c:v>
                </c:pt>
                <c:pt idx="5">
                  <c:v>7.098097636999999E-2</c:v>
                </c:pt>
                <c:pt idx="6">
                  <c:v>7.2396662966999994E-2</c:v>
                </c:pt>
                <c:pt idx="7">
                  <c:v>7.3414095200999993E-2</c:v>
                </c:pt>
                <c:pt idx="8">
                  <c:v>7.4187403439999994E-2</c:v>
                </c:pt>
                <c:pt idx="9">
                  <c:v>7.4817681538999994E-2</c:v>
                </c:pt>
                <c:pt idx="10">
                  <c:v>7.5368179844999994E-2</c:v>
                </c:pt>
                <c:pt idx="11">
                  <c:v>7.5884225106999992E-2</c:v>
                </c:pt>
                <c:pt idx="12">
                  <c:v>7.6394121720999991E-2</c:v>
                </c:pt>
                <c:pt idx="13">
                  <c:v>7.6911925698999989E-2</c:v>
                </c:pt>
                <c:pt idx="14">
                  <c:v>7.7432334529999994E-2</c:v>
                </c:pt>
                <c:pt idx="15">
                  <c:v>7.7951524263999997E-2</c:v>
                </c:pt>
                <c:pt idx="16">
                  <c:v>7.8462427088999989E-2</c:v>
                </c:pt>
                <c:pt idx="17">
                  <c:v>7.8962694502999989E-2</c:v>
                </c:pt>
                <c:pt idx="18">
                  <c:v>7.9449065521999984E-2</c:v>
                </c:pt>
                <c:pt idx="19">
                  <c:v>7.9919811871999993E-2</c:v>
                </c:pt>
                <c:pt idx="20">
                  <c:v>8.0373964706999992E-2</c:v>
                </c:pt>
                <c:pt idx="21">
                  <c:v>8.0800721077999987E-2</c:v>
                </c:pt>
                <c:pt idx="22">
                  <c:v>8.1202095451999995E-2</c:v>
                </c:pt>
                <c:pt idx="23">
                  <c:v>8.1576284496999996E-2</c:v>
                </c:pt>
                <c:pt idx="24">
                  <c:v>8.1918310075999992E-2</c:v>
                </c:pt>
                <c:pt idx="25">
                  <c:v>8.2226411372999991E-2</c:v>
                </c:pt>
                <c:pt idx="26">
                  <c:v>8.2497528708999984E-2</c:v>
                </c:pt>
                <c:pt idx="27">
                  <c:v>8.2729210925999996E-2</c:v>
                </c:pt>
                <c:pt idx="28">
                  <c:v>8.2916964819999994E-2</c:v>
                </c:pt>
                <c:pt idx="29">
                  <c:v>8.3058266596999997E-2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6F-4590-93B9-4ADCC4E5B080}"/>
            </c:ext>
          </c:extLst>
        </c:ser>
        <c:ser>
          <c:idx val="6"/>
          <c:order val="6"/>
          <c:tx>
            <c:strRef>
              <c:f>'Long Term Yields by Qtr'!$BP$285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Qtr'!$BP$286:$BP$315</c:f>
              <c:numCache>
                <c:formatCode>0.00%</c:formatCode>
                <c:ptCount val="30"/>
                <c:pt idx="0">
                  <c:v>0.12088368393099999</c:v>
                </c:pt>
                <c:pt idx="1">
                  <c:v>0.12222608669599999</c:v>
                </c:pt>
                <c:pt idx="2">
                  <c:v>0.12359153443899999</c:v>
                </c:pt>
                <c:pt idx="3">
                  <c:v>0.12570286744599998</c:v>
                </c:pt>
                <c:pt idx="4">
                  <c:v>0.127348494319</c:v>
                </c:pt>
                <c:pt idx="5">
                  <c:v>0.12915897636999998</c:v>
                </c:pt>
                <c:pt idx="6">
                  <c:v>0.13057466296699999</c:v>
                </c:pt>
                <c:pt idx="7">
                  <c:v>0.13159209520099999</c:v>
                </c:pt>
                <c:pt idx="8">
                  <c:v>0.13236540344</c:v>
                </c:pt>
                <c:pt idx="9">
                  <c:v>0.13299568153899999</c:v>
                </c:pt>
                <c:pt idx="10">
                  <c:v>0.133546179845</c:v>
                </c:pt>
                <c:pt idx="11">
                  <c:v>0.134062225107</c:v>
                </c:pt>
                <c:pt idx="12">
                  <c:v>0.134572121721</c:v>
                </c:pt>
                <c:pt idx="13">
                  <c:v>0.135089925699</c:v>
                </c:pt>
                <c:pt idx="14">
                  <c:v>0.13561033452999999</c:v>
                </c:pt>
                <c:pt idx="15">
                  <c:v>0.13612952426399999</c:v>
                </c:pt>
                <c:pt idx="16">
                  <c:v>0.13664042708899998</c:v>
                </c:pt>
                <c:pt idx="17">
                  <c:v>0.13714069450299998</c:v>
                </c:pt>
                <c:pt idx="18">
                  <c:v>0.13762706552199999</c:v>
                </c:pt>
                <c:pt idx="19">
                  <c:v>0.13809781187199999</c:v>
                </c:pt>
                <c:pt idx="20">
                  <c:v>0.13855196470699999</c:v>
                </c:pt>
                <c:pt idx="21">
                  <c:v>0.13897872107799999</c:v>
                </c:pt>
                <c:pt idx="22">
                  <c:v>0.13938009545199997</c:v>
                </c:pt>
                <c:pt idx="23">
                  <c:v>0.139754284497</c:v>
                </c:pt>
                <c:pt idx="24">
                  <c:v>0.14009631007599999</c:v>
                </c:pt>
                <c:pt idx="25">
                  <c:v>0.140404411373</c:v>
                </c:pt>
                <c:pt idx="26">
                  <c:v>0.14067552870899999</c:v>
                </c:pt>
                <c:pt idx="27">
                  <c:v>0.140907210926</c:v>
                </c:pt>
                <c:pt idx="28">
                  <c:v>0.14109496482</c:v>
                </c:pt>
                <c:pt idx="29">
                  <c:v>0.141236266597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6F-4590-93B9-4ADCC4E5B080}"/>
            </c:ext>
          </c:extLst>
        </c:ser>
        <c:ser>
          <c:idx val="7"/>
          <c:order val="7"/>
          <c:tx>
            <c:strRef>
              <c:f>'Long Term Yields by Qtr'!$BQ$285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Qtr'!$BQ$286:$BQ$315</c:f>
              <c:numCache>
                <c:formatCode>0.00%</c:formatCode>
                <c:ptCount val="30"/>
                <c:pt idx="0">
                  <c:v>0.1596690172643333</c:v>
                </c:pt>
                <c:pt idx="1">
                  <c:v>0.1610114200293333</c:v>
                </c:pt>
                <c:pt idx="2">
                  <c:v>0.16237686777233329</c:v>
                </c:pt>
                <c:pt idx="3">
                  <c:v>0.16448820077933329</c:v>
                </c:pt>
                <c:pt idx="4">
                  <c:v>0.16613382765233331</c:v>
                </c:pt>
                <c:pt idx="5">
                  <c:v>0.16794430970333329</c:v>
                </c:pt>
                <c:pt idx="6">
                  <c:v>0.1693599963003333</c:v>
                </c:pt>
                <c:pt idx="7">
                  <c:v>0.1703774285343333</c:v>
                </c:pt>
                <c:pt idx="8">
                  <c:v>0.17115073677333331</c:v>
                </c:pt>
                <c:pt idx="9">
                  <c:v>0.1717810148723333</c:v>
                </c:pt>
                <c:pt idx="10">
                  <c:v>0.17233151317833331</c:v>
                </c:pt>
                <c:pt idx="11">
                  <c:v>0.17284755844033331</c:v>
                </c:pt>
                <c:pt idx="12">
                  <c:v>0.17335745505433331</c:v>
                </c:pt>
                <c:pt idx="13">
                  <c:v>0.17387525903233331</c:v>
                </c:pt>
                <c:pt idx="14">
                  <c:v>0.1743956678633333</c:v>
                </c:pt>
                <c:pt idx="15">
                  <c:v>0.1749148575973333</c:v>
                </c:pt>
                <c:pt idx="16">
                  <c:v>0.17542576042233329</c:v>
                </c:pt>
                <c:pt idx="17">
                  <c:v>0.17592602783633329</c:v>
                </c:pt>
                <c:pt idx="18">
                  <c:v>0.1764123988553333</c:v>
                </c:pt>
                <c:pt idx="19">
                  <c:v>0.1768831452053333</c:v>
                </c:pt>
                <c:pt idx="20">
                  <c:v>0.1773372980403333</c:v>
                </c:pt>
                <c:pt idx="21">
                  <c:v>0.17776405441133331</c:v>
                </c:pt>
                <c:pt idx="22">
                  <c:v>0.17816542878533331</c:v>
                </c:pt>
                <c:pt idx="23">
                  <c:v>0.17853961783033329</c:v>
                </c:pt>
                <c:pt idx="24">
                  <c:v>0.1788816434093333</c:v>
                </c:pt>
                <c:pt idx="25">
                  <c:v>0.17918974470633331</c:v>
                </c:pt>
                <c:pt idx="26">
                  <c:v>0.1794608620423333</c:v>
                </c:pt>
                <c:pt idx="27">
                  <c:v>0.17969254425933329</c:v>
                </c:pt>
                <c:pt idx="28">
                  <c:v>0.17988029815333331</c:v>
                </c:pt>
                <c:pt idx="29">
                  <c:v>0.18002159993033331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6F-4590-93B9-4ADCC4E5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50368"/>
        <c:axId val="117182400"/>
      </c:lineChart>
      <c:catAx>
        <c:axId val="11705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182400"/>
        <c:crosses val="autoZero"/>
        <c:auto val="1"/>
        <c:lblAlgn val="ctr"/>
        <c:lblOffset val="100"/>
        <c:noMultiLvlLbl val="0"/>
      </c:catAx>
      <c:valAx>
        <c:axId val="11718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05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9: Long Term Bond Yields by Rating as of 12/31/2015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Qtr'!$AZ$285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Qtr'!$AZ$286:$AZ$315</c:f>
              <c:numCache>
                <c:formatCode>0.00%</c:formatCode>
                <c:ptCount val="30"/>
                <c:pt idx="0">
                  <c:v>1.1882738415999999E-2</c:v>
                </c:pt>
                <c:pt idx="1">
                  <c:v>1.5739019114999999E-2</c:v>
                </c:pt>
                <c:pt idx="2">
                  <c:v>1.9022963801999998E-2</c:v>
                </c:pt>
                <c:pt idx="3">
                  <c:v>2.2425028088000003E-2</c:v>
                </c:pt>
                <c:pt idx="4">
                  <c:v>2.5038832492E-2</c:v>
                </c:pt>
                <c:pt idx="5">
                  <c:v>2.7261866819000002E-2</c:v>
                </c:pt>
                <c:pt idx="6">
                  <c:v>2.8648476772333335E-2</c:v>
                </c:pt>
                <c:pt idx="7">
                  <c:v>2.9760189549666669E-2</c:v>
                </c:pt>
                <c:pt idx="8">
                  <c:v>3.0699921115999996E-2</c:v>
                </c:pt>
                <c:pt idx="9">
                  <c:v>3.1501149090470588E-2</c:v>
                </c:pt>
                <c:pt idx="10">
                  <c:v>3.2228709235941178E-2</c:v>
                </c:pt>
                <c:pt idx="11">
                  <c:v>3.2909482987411767E-2</c:v>
                </c:pt>
                <c:pt idx="12">
                  <c:v>3.3559485649882356E-2</c:v>
                </c:pt>
                <c:pt idx="13">
                  <c:v>3.4181750191352944E-2</c:v>
                </c:pt>
                <c:pt idx="14">
                  <c:v>3.4781422207823529E-2</c:v>
                </c:pt>
                <c:pt idx="15">
                  <c:v>3.5361109517294119E-2</c:v>
                </c:pt>
                <c:pt idx="16">
                  <c:v>3.5923794676764709E-2</c:v>
                </c:pt>
                <c:pt idx="17">
                  <c:v>3.64683716312353E-2</c:v>
                </c:pt>
                <c:pt idx="18">
                  <c:v>3.6996873538705885E-2</c:v>
                </c:pt>
                <c:pt idx="19">
                  <c:v>3.7509577428176469E-2</c:v>
                </c:pt>
                <c:pt idx="20">
                  <c:v>3.801178393064706E-2</c:v>
                </c:pt>
                <c:pt idx="21">
                  <c:v>3.8493210423117645E-2</c:v>
                </c:pt>
                <c:pt idx="22">
                  <c:v>3.8958792486588234E-2</c:v>
                </c:pt>
                <c:pt idx="23">
                  <c:v>3.9408004534058821E-2</c:v>
                </c:pt>
                <c:pt idx="24">
                  <c:v>3.984110180652941E-2</c:v>
                </c:pt>
                <c:pt idx="25">
                  <c:v>4.0255737555000004E-2</c:v>
                </c:pt>
                <c:pt idx="26">
                  <c:v>4.0651852441470591E-2</c:v>
                </c:pt>
                <c:pt idx="27">
                  <c:v>4.1028587456941178E-2</c:v>
                </c:pt>
                <c:pt idx="28">
                  <c:v>4.1385352331411759E-2</c:v>
                </c:pt>
                <c:pt idx="29">
                  <c:v>4.1719872019882351E-2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9-4A72-A6A1-A3D58D5F7607}"/>
            </c:ext>
          </c:extLst>
        </c:ser>
        <c:ser>
          <c:idx val="1"/>
          <c:order val="1"/>
          <c:tx>
            <c:strRef>
              <c:f>'Long Term Yields by Qtr'!$BA$285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Qtr'!$BA$286:$BA$315</c:f>
              <c:numCache>
                <c:formatCode>0.00%</c:formatCode>
                <c:ptCount val="30"/>
                <c:pt idx="0">
                  <c:v>1.3227738416000001E-2</c:v>
                </c:pt>
                <c:pt idx="1">
                  <c:v>1.7462019115000001E-2</c:v>
                </c:pt>
                <c:pt idx="2">
                  <c:v>2.1123963802E-2</c:v>
                </c:pt>
                <c:pt idx="3">
                  <c:v>2.4904028088000001E-2</c:v>
                </c:pt>
                <c:pt idx="4">
                  <c:v>2.7587832491999999E-2</c:v>
                </c:pt>
                <c:pt idx="5">
                  <c:v>2.9880866818999999E-2</c:v>
                </c:pt>
                <c:pt idx="6">
                  <c:v>3.1463476772333333E-2</c:v>
                </c:pt>
                <c:pt idx="7">
                  <c:v>3.2771189549666666E-2</c:v>
                </c:pt>
                <c:pt idx="8">
                  <c:v>3.3906921115999994E-2</c:v>
                </c:pt>
                <c:pt idx="9">
                  <c:v>3.4685541247333335E-2</c:v>
                </c:pt>
                <c:pt idx="10">
                  <c:v>3.5390493549666668E-2</c:v>
                </c:pt>
                <c:pt idx="11">
                  <c:v>3.6048659458000003E-2</c:v>
                </c:pt>
                <c:pt idx="12">
                  <c:v>3.6676054277333336E-2</c:v>
                </c:pt>
                <c:pt idx="13">
                  <c:v>3.7275710975666669E-2</c:v>
                </c:pt>
                <c:pt idx="14">
                  <c:v>3.7852775148999998E-2</c:v>
                </c:pt>
                <c:pt idx="15">
                  <c:v>3.8409854615333333E-2</c:v>
                </c:pt>
                <c:pt idx="16">
                  <c:v>3.8949931931666668E-2</c:v>
                </c:pt>
                <c:pt idx="17">
                  <c:v>3.9471901043000003E-2</c:v>
                </c:pt>
                <c:pt idx="18">
                  <c:v>3.9977795107333333E-2</c:v>
                </c:pt>
                <c:pt idx="19">
                  <c:v>4.0467891153666669E-2</c:v>
                </c:pt>
                <c:pt idx="20">
                  <c:v>4.0947489813000004E-2</c:v>
                </c:pt>
                <c:pt idx="21">
                  <c:v>4.1406308462333334E-2</c:v>
                </c:pt>
                <c:pt idx="22">
                  <c:v>4.1849282682666668E-2</c:v>
                </c:pt>
                <c:pt idx="23">
                  <c:v>4.2275886887E-2</c:v>
                </c:pt>
                <c:pt idx="24">
                  <c:v>4.2686376316333333E-2</c:v>
                </c:pt>
                <c:pt idx="25">
                  <c:v>4.3078404221666672E-2</c:v>
                </c:pt>
                <c:pt idx="26">
                  <c:v>4.3451911265000004E-2</c:v>
                </c:pt>
                <c:pt idx="27">
                  <c:v>4.3806038437333335E-2</c:v>
                </c:pt>
                <c:pt idx="28">
                  <c:v>4.4140195468666668E-2</c:v>
                </c:pt>
                <c:pt idx="29">
                  <c:v>4.4452107313999997E-2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9-4A72-A6A1-A3D58D5F7607}"/>
            </c:ext>
          </c:extLst>
        </c:ser>
        <c:ser>
          <c:idx val="2"/>
          <c:order val="2"/>
          <c:tx>
            <c:strRef>
              <c:f>'Long Term Yields by Qtr'!$BB$285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Qtr'!$BB$286:$BB$315</c:f>
              <c:numCache>
                <c:formatCode>0.00%</c:formatCode>
                <c:ptCount val="30"/>
                <c:pt idx="0">
                  <c:v>1.6430238416000002E-2</c:v>
                </c:pt>
                <c:pt idx="1">
                  <c:v>2.0574019115000002E-2</c:v>
                </c:pt>
                <c:pt idx="2">
                  <c:v>2.4145463802E-2</c:v>
                </c:pt>
                <c:pt idx="3">
                  <c:v>2.7835028088000001E-2</c:v>
                </c:pt>
                <c:pt idx="4">
                  <c:v>3.0666832491999998E-2</c:v>
                </c:pt>
                <c:pt idx="5">
                  <c:v>3.3107866818999999E-2</c:v>
                </c:pt>
                <c:pt idx="6">
                  <c:v>3.4458143439E-2</c:v>
                </c:pt>
                <c:pt idx="7">
                  <c:v>3.5533522883000004E-2</c:v>
                </c:pt>
                <c:pt idx="8">
                  <c:v>3.6436921115999998E-2</c:v>
                </c:pt>
                <c:pt idx="9">
                  <c:v>3.7187541247333332E-2</c:v>
                </c:pt>
                <c:pt idx="10">
                  <c:v>3.7864493549666665E-2</c:v>
                </c:pt>
                <c:pt idx="11">
                  <c:v>3.8494659458E-2</c:v>
                </c:pt>
                <c:pt idx="12">
                  <c:v>3.9094054277333333E-2</c:v>
                </c:pt>
                <c:pt idx="13">
                  <c:v>3.9665710975666665E-2</c:v>
                </c:pt>
                <c:pt idx="14">
                  <c:v>4.0214775148999994E-2</c:v>
                </c:pt>
                <c:pt idx="15">
                  <c:v>4.0743854615333336E-2</c:v>
                </c:pt>
                <c:pt idx="16">
                  <c:v>4.125593193166667E-2</c:v>
                </c:pt>
                <c:pt idx="17">
                  <c:v>4.1749901042999998E-2</c:v>
                </c:pt>
                <c:pt idx="18">
                  <c:v>4.2227795107333335E-2</c:v>
                </c:pt>
                <c:pt idx="19">
                  <c:v>4.2689891153666663E-2</c:v>
                </c:pt>
                <c:pt idx="20">
                  <c:v>4.3141489812999999E-2</c:v>
                </c:pt>
                <c:pt idx="21">
                  <c:v>4.3572308462333328E-2</c:v>
                </c:pt>
                <c:pt idx="22">
                  <c:v>4.3987282682666669E-2</c:v>
                </c:pt>
                <c:pt idx="23">
                  <c:v>4.4385886887000001E-2</c:v>
                </c:pt>
                <c:pt idx="24">
                  <c:v>4.4768376316333333E-2</c:v>
                </c:pt>
                <c:pt idx="25">
                  <c:v>4.5132404221666672E-2</c:v>
                </c:pt>
                <c:pt idx="26">
                  <c:v>4.5477911265000004E-2</c:v>
                </c:pt>
                <c:pt idx="27">
                  <c:v>4.5804038437333335E-2</c:v>
                </c:pt>
                <c:pt idx="28">
                  <c:v>4.6110195468666668E-2</c:v>
                </c:pt>
                <c:pt idx="29">
                  <c:v>4.6394107313999997E-2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9-4A72-A6A1-A3D58D5F7607}"/>
            </c:ext>
          </c:extLst>
        </c:ser>
        <c:ser>
          <c:idx val="3"/>
          <c:order val="3"/>
          <c:tx>
            <c:strRef>
              <c:f>'Long Term Yields by Qtr'!$BC$285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Qtr'!$BC$286:$BC$315</c:f>
              <c:numCache>
                <c:formatCode>0.00%</c:formatCode>
                <c:ptCount val="30"/>
                <c:pt idx="0">
                  <c:v>2.3683238416000001E-2</c:v>
                </c:pt>
                <c:pt idx="1">
                  <c:v>2.7660019115E-2</c:v>
                </c:pt>
                <c:pt idx="2">
                  <c:v>3.1064463802000002E-2</c:v>
                </c:pt>
                <c:pt idx="3">
                  <c:v>3.4587028088000002E-2</c:v>
                </c:pt>
                <c:pt idx="4">
                  <c:v>3.7549832492000002E-2</c:v>
                </c:pt>
                <c:pt idx="5">
                  <c:v>4.0121866818999999E-2</c:v>
                </c:pt>
                <c:pt idx="6">
                  <c:v>4.1420143439000003E-2</c:v>
                </c:pt>
                <c:pt idx="7">
                  <c:v>4.2443522883000004E-2</c:v>
                </c:pt>
                <c:pt idx="8">
                  <c:v>4.3294921116000001E-2</c:v>
                </c:pt>
                <c:pt idx="9">
                  <c:v>4.4031207914000003E-2</c:v>
                </c:pt>
                <c:pt idx="10">
                  <c:v>4.4693826882999999E-2</c:v>
                </c:pt>
                <c:pt idx="11">
                  <c:v>4.5309659458000001E-2</c:v>
                </c:pt>
                <c:pt idx="12">
                  <c:v>4.5894720944000003E-2</c:v>
                </c:pt>
                <c:pt idx="13">
                  <c:v>4.6452044309000004E-2</c:v>
                </c:pt>
                <c:pt idx="14">
                  <c:v>4.6986775149000001E-2</c:v>
                </c:pt>
                <c:pt idx="15">
                  <c:v>4.7501521281999998E-2</c:v>
                </c:pt>
                <c:pt idx="16">
                  <c:v>4.7999265265000007E-2</c:v>
                </c:pt>
                <c:pt idx="17">
                  <c:v>4.8478901042999997E-2</c:v>
                </c:pt>
                <c:pt idx="18">
                  <c:v>4.8942461773999996E-2</c:v>
                </c:pt>
                <c:pt idx="19">
                  <c:v>4.9390224486999999E-2</c:v>
                </c:pt>
                <c:pt idx="20">
                  <c:v>4.9827489813000003E-2</c:v>
                </c:pt>
                <c:pt idx="21">
                  <c:v>5.0243975129000001E-2</c:v>
                </c:pt>
                <c:pt idx="22">
                  <c:v>5.0644616015999996E-2</c:v>
                </c:pt>
                <c:pt idx="23">
                  <c:v>5.1028886886999997E-2</c:v>
                </c:pt>
                <c:pt idx="24">
                  <c:v>5.1397042983000005E-2</c:v>
                </c:pt>
                <c:pt idx="25">
                  <c:v>5.1746737555000005E-2</c:v>
                </c:pt>
                <c:pt idx="26">
                  <c:v>5.2077911264999999E-2</c:v>
                </c:pt>
                <c:pt idx="27">
                  <c:v>5.2389705103999998E-2</c:v>
                </c:pt>
                <c:pt idx="28">
                  <c:v>5.2681528801999999E-2</c:v>
                </c:pt>
                <c:pt idx="29">
                  <c:v>5.2951107314000004E-2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A9-4A72-A6A1-A3D58D5F7607}"/>
            </c:ext>
          </c:extLst>
        </c:ser>
        <c:ser>
          <c:idx val="4"/>
          <c:order val="4"/>
          <c:tx>
            <c:strRef>
              <c:f>'Long Term Yields by Qtr'!$BD$285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Qtr'!$BD$286:$BD$315</c:f>
              <c:numCache>
                <c:formatCode>0.00%</c:formatCode>
                <c:ptCount val="30"/>
                <c:pt idx="0">
                  <c:v>4.6170238416000001E-2</c:v>
                </c:pt>
                <c:pt idx="1">
                  <c:v>4.9351019114999999E-2</c:v>
                </c:pt>
                <c:pt idx="2">
                  <c:v>5.1959463801999999E-2</c:v>
                </c:pt>
                <c:pt idx="3">
                  <c:v>5.4686028088000001E-2</c:v>
                </c:pt>
                <c:pt idx="4">
                  <c:v>5.6674832491999998E-2</c:v>
                </c:pt>
                <c:pt idx="5">
                  <c:v>5.8272866818999999E-2</c:v>
                </c:pt>
                <c:pt idx="6">
                  <c:v>5.9481143439000003E-2</c:v>
                </c:pt>
                <c:pt idx="7">
                  <c:v>6.0414522883000005E-2</c:v>
                </c:pt>
                <c:pt idx="8">
                  <c:v>6.1175921115999995E-2</c:v>
                </c:pt>
                <c:pt idx="9">
                  <c:v>6.1822207913999998E-2</c:v>
                </c:pt>
                <c:pt idx="10">
                  <c:v>6.2394826883E-2</c:v>
                </c:pt>
                <c:pt idx="11">
                  <c:v>6.2920659458000003E-2</c:v>
                </c:pt>
                <c:pt idx="12">
                  <c:v>6.3415720943999998E-2</c:v>
                </c:pt>
                <c:pt idx="13">
                  <c:v>6.3883044308999992E-2</c:v>
                </c:pt>
                <c:pt idx="14">
                  <c:v>6.4327775148999997E-2</c:v>
                </c:pt>
                <c:pt idx="15">
                  <c:v>6.4752521282E-2</c:v>
                </c:pt>
                <c:pt idx="16">
                  <c:v>6.5160265265000003E-2</c:v>
                </c:pt>
                <c:pt idx="17">
                  <c:v>6.5549901043E-2</c:v>
                </c:pt>
                <c:pt idx="18">
                  <c:v>6.5923461773999992E-2</c:v>
                </c:pt>
                <c:pt idx="19">
                  <c:v>6.6281224486999996E-2</c:v>
                </c:pt>
                <c:pt idx="20">
                  <c:v>6.6628489813E-2</c:v>
                </c:pt>
                <c:pt idx="21">
                  <c:v>6.6954975129000005E-2</c:v>
                </c:pt>
                <c:pt idx="22">
                  <c:v>6.7265616016000007E-2</c:v>
                </c:pt>
                <c:pt idx="23">
                  <c:v>6.7559886887000001E-2</c:v>
                </c:pt>
                <c:pt idx="24">
                  <c:v>6.7838042983000002E-2</c:v>
                </c:pt>
                <c:pt idx="25">
                  <c:v>6.8097737554999996E-2</c:v>
                </c:pt>
                <c:pt idx="26">
                  <c:v>6.8338911264999996E-2</c:v>
                </c:pt>
                <c:pt idx="27">
                  <c:v>6.8560705104000003E-2</c:v>
                </c:pt>
                <c:pt idx="28">
                  <c:v>6.8762528801999998E-2</c:v>
                </c:pt>
                <c:pt idx="29">
                  <c:v>6.8942107313999995E-2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A9-4A72-A6A1-A3D58D5F7607}"/>
            </c:ext>
          </c:extLst>
        </c:ser>
        <c:ser>
          <c:idx val="5"/>
          <c:order val="5"/>
          <c:tx>
            <c:strRef>
              <c:f>'Long Term Yields by Qtr'!$BE$285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Qtr'!$BE$286:$BE$315</c:f>
              <c:numCache>
                <c:formatCode>0.00%</c:formatCode>
                <c:ptCount val="30"/>
                <c:pt idx="0">
                  <c:v>6.4245238415999995E-2</c:v>
                </c:pt>
                <c:pt idx="1">
                  <c:v>6.7426019114999985E-2</c:v>
                </c:pt>
                <c:pt idx="2">
                  <c:v>7.0034463801999985E-2</c:v>
                </c:pt>
                <c:pt idx="3">
                  <c:v>7.2761028088000002E-2</c:v>
                </c:pt>
                <c:pt idx="4">
                  <c:v>7.4749832491999985E-2</c:v>
                </c:pt>
                <c:pt idx="5">
                  <c:v>7.6347866818999993E-2</c:v>
                </c:pt>
                <c:pt idx="6">
                  <c:v>7.7556143438999997E-2</c:v>
                </c:pt>
                <c:pt idx="7">
                  <c:v>7.8489522882999999E-2</c:v>
                </c:pt>
                <c:pt idx="8">
                  <c:v>7.9250921115999989E-2</c:v>
                </c:pt>
                <c:pt idx="9">
                  <c:v>7.9897207913999985E-2</c:v>
                </c:pt>
                <c:pt idx="10">
                  <c:v>8.0469826883000001E-2</c:v>
                </c:pt>
                <c:pt idx="11">
                  <c:v>8.0995659457999997E-2</c:v>
                </c:pt>
                <c:pt idx="12">
                  <c:v>8.1490720943999992E-2</c:v>
                </c:pt>
                <c:pt idx="13">
                  <c:v>8.1958044309E-2</c:v>
                </c:pt>
                <c:pt idx="14">
                  <c:v>8.240277514899999E-2</c:v>
                </c:pt>
                <c:pt idx="15">
                  <c:v>8.2827521281999994E-2</c:v>
                </c:pt>
                <c:pt idx="16">
                  <c:v>8.3235265264999997E-2</c:v>
                </c:pt>
                <c:pt idx="17">
                  <c:v>8.3624901042999994E-2</c:v>
                </c:pt>
                <c:pt idx="18">
                  <c:v>8.3998461773999999E-2</c:v>
                </c:pt>
                <c:pt idx="19">
                  <c:v>8.4356224486999989E-2</c:v>
                </c:pt>
                <c:pt idx="20">
                  <c:v>8.4703489812999994E-2</c:v>
                </c:pt>
                <c:pt idx="21">
                  <c:v>8.5029975128999985E-2</c:v>
                </c:pt>
                <c:pt idx="22">
                  <c:v>8.5340616015999987E-2</c:v>
                </c:pt>
                <c:pt idx="23">
                  <c:v>8.5634886886999995E-2</c:v>
                </c:pt>
                <c:pt idx="24">
                  <c:v>8.5913042982999996E-2</c:v>
                </c:pt>
                <c:pt idx="25">
                  <c:v>8.617273755499999E-2</c:v>
                </c:pt>
                <c:pt idx="26">
                  <c:v>8.641391126499999E-2</c:v>
                </c:pt>
                <c:pt idx="27">
                  <c:v>8.6635705103999996E-2</c:v>
                </c:pt>
                <c:pt idx="28">
                  <c:v>8.6837528801999991E-2</c:v>
                </c:pt>
                <c:pt idx="29">
                  <c:v>8.7017107313999989E-2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A9-4A72-A6A1-A3D58D5F7607}"/>
            </c:ext>
          </c:extLst>
        </c:ser>
        <c:ser>
          <c:idx val="6"/>
          <c:order val="6"/>
          <c:tx>
            <c:strRef>
              <c:f>'Long Term Yields by Qtr'!$BF$285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Qtr'!$BF$286:$BF$315</c:f>
              <c:numCache>
                <c:formatCode>0.00%</c:formatCode>
                <c:ptCount val="30"/>
                <c:pt idx="0">
                  <c:v>0.123000238416</c:v>
                </c:pt>
                <c:pt idx="1">
                  <c:v>0.12618101911499999</c:v>
                </c:pt>
                <c:pt idx="2">
                  <c:v>0.12878946380199999</c:v>
                </c:pt>
                <c:pt idx="3">
                  <c:v>0.131516028088</c:v>
                </c:pt>
                <c:pt idx="4">
                  <c:v>0.13350483249199999</c:v>
                </c:pt>
                <c:pt idx="5">
                  <c:v>0.13510286681899999</c:v>
                </c:pt>
                <c:pt idx="6">
                  <c:v>0.136311143439</c:v>
                </c:pt>
                <c:pt idx="7">
                  <c:v>0.13724452288299999</c:v>
                </c:pt>
                <c:pt idx="8">
                  <c:v>0.13800592111599999</c:v>
                </c:pt>
                <c:pt idx="9">
                  <c:v>0.13865220791399999</c:v>
                </c:pt>
                <c:pt idx="10">
                  <c:v>0.139224826883</c:v>
                </c:pt>
                <c:pt idx="11">
                  <c:v>0.139750659458</c:v>
                </c:pt>
                <c:pt idx="12">
                  <c:v>0.14024572094400001</c:v>
                </c:pt>
                <c:pt idx="13">
                  <c:v>0.140713044309</c:v>
                </c:pt>
                <c:pt idx="14">
                  <c:v>0.14115777514899999</c:v>
                </c:pt>
                <c:pt idx="15">
                  <c:v>0.141582521282</c:v>
                </c:pt>
                <c:pt idx="16">
                  <c:v>0.141990265265</c:v>
                </c:pt>
                <c:pt idx="17">
                  <c:v>0.142379901043</c:v>
                </c:pt>
                <c:pt idx="18">
                  <c:v>0.142753461774</c:v>
                </c:pt>
                <c:pt idx="19">
                  <c:v>0.143111224487</c:v>
                </c:pt>
                <c:pt idx="20">
                  <c:v>0.143458489813</c:v>
                </c:pt>
                <c:pt idx="21">
                  <c:v>0.14378497512899999</c:v>
                </c:pt>
                <c:pt idx="22">
                  <c:v>0.14409561601599999</c:v>
                </c:pt>
                <c:pt idx="23">
                  <c:v>0.144389886887</c:v>
                </c:pt>
                <c:pt idx="24">
                  <c:v>0.14466804298299998</c:v>
                </c:pt>
                <c:pt idx="25">
                  <c:v>0.14492773755499999</c:v>
                </c:pt>
                <c:pt idx="26">
                  <c:v>0.14516891126500001</c:v>
                </c:pt>
                <c:pt idx="27">
                  <c:v>0.14539070510399998</c:v>
                </c:pt>
                <c:pt idx="28">
                  <c:v>0.14559252880199999</c:v>
                </c:pt>
                <c:pt idx="29">
                  <c:v>0.145772107314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A9-4A72-A6A1-A3D58D5F7607}"/>
            </c:ext>
          </c:extLst>
        </c:ser>
        <c:ser>
          <c:idx val="7"/>
          <c:order val="7"/>
          <c:tx>
            <c:strRef>
              <c:f>'Long Term Yields by Qtr'!$BG$285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Qtr'!$BG$286:$BG$315</c:f>
              <c:numCache>
                <c:formatCode>0.00%</c:formatCode>
                <c:ptCount val="30"/>
                <c:pt idx="0">
                  <c:v>0.16217023841599998</c:v>
                </c:pt>
                <c:pt idx="1">
                  <c:v>0.165351019115</c:v>
                </c:pt>
                <c:pt idx="2">
                  <c:v>0.167959463802</c:v>
                </c:pt>
                <c:pt idx="3">
                  <c:v>0.17068602808799999</c:v>
                </c:pt>
                <c:pt idx="4">
                  <c:v>0.172674832492</c:v>
                </c:pt>
                <c:pt idx="5">
                  <c:v>0.17427286681900001</c:v>
                </c:pt>
                <c:pt idx="6">
                  <c:v>0.17548114343899998</c:v>
                </c:pt>
                <c:pt idx="7">
                  <c:v>0.176414522883</c:v>
                </c:pt>
                <c:pt idx="8">
                  <c:v>0.177175921116</c:v>
                </c:pt>
                <c:pt idx="9">
                  <c:v>0.177822207914</c:v>
                </c:pt>
                <c:pt idx="10">
                  <c:v>0.17839482688299999</c:v>
                </c:pt>
                <c:pt idx="11">
                  <c:v>0.17892065945799998</c:v>
                </c:pt>
                <c:pt idx="12">
                  <c:v>0.17941572094399999</c:v>
                </c:pt>
                <c:pt idx="13">
                  <c:v>0.17988304430899998</c:v>
                </c:pt>
                <c:pt idx="14">
                  <c:v>0.180327775149</c:v>
                </c:pt>
                <c:pt idx="15">
                  <c:v>0.18075252128199998</c:v>
                </c:pt>
                <c:pt idx="16">
                  <c:v>0.18116026526499998</c:v>
                </c:pt>
                <c:pt idx="17">
                  <c:v>0.18154990104300001</c:v>
                </c:pt>
                <c:pt idx="18">
                  <c:v>0.18192346177399998</c:v>
                </c:pt>
                <c:pt idx="19">
                  <c:v>0.18228122448699999</c:v>
                </c:pt>
                <c:pt idx="20">
                  <c:v>0.18262848981300001</c:v>
                </c:pt>
                <c:pt idx="21">
                  <c:v>0.182954975129</c:v>
                </c:pt>
                <c:pt idx="22">
                  <c:v>0.183265616016</c:v>
                </c:pt>
                <c:pt idx="23">
                  <c:v>0.18355988688699998</c:v>
                </c:pt>
                <c:pt idx="24">
                  <c:v>0.18383804298299999</c:v>
                </c:pt>
                <c:pt idx="25">
                  <c:v>0.184097737555</c:v>
                </c:pt>
                <c:pt idx="26">
                  <c:v>0.18433891126499999</c:v>
                </c:pt>
                <c:pt idx="27">
                  <c:v>0.18456070510399999</c:v>
                </c:pt>
                <c:pt idx="28">
                  <c:v>0.184762528802</c:v>
                </c:pt>
                <c:pt idx="29">
                  <c:v>0.18494210731399999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A9-4A72-A6A1-A3D58D5F7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34720"/>
        <c:axId val="117184704"/>
      </c:lineChart>
      <c:catAx>
        <c:axId val="1175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184704"/>
        <c:crosses val="autoZero"/>
        <c:auto val="1"/>
        <c:lblAlgn val="ctr"/>
        <c:lblOffset val="100"/>
        <c:noMultiLvlLbl val="0"/>
      </c:catAx>
      <c:valAx>
        <c:axId val="11718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53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Long Term Bond Yields by Rating as of 6/30/2016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Qtr'!$BT$285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Qtr'!$BT$286:$BT$315</c:f>
              <c:numCache>
                <c:formatCode>0.00%</c:formatCode>
                <c:ptCount val="30"/>
                <c:pt idx="0">
                  <c:v>9.2327127779999983E-3</c:v>
                </c:pt>
                <c:pt idx="1">
                  <c:v>1.0766965739E-2</c:v>
                </c:pt>
                <c:pt idx="2">
                  <c:v>1.2752629336E-2</c:v>
                </c:pt>
                <c:pt idx="3">
                  <c:v>1.5080156363000001E-2</c:v>
                </c:pt>
                <c:pt idx="4">
                  <c:v>1.7062293419999999E-2</c:v>
                </c:pt>
                <c:pt idx="5">
                  <c:v>1.9332443455999999E-2</c:v>
                </c:pt>
                <c:pt idx="6">
                  <c:v>2.0756679568666666E-2</c:v>
                </c:pt>
                <c:pt idx="7">
                  <c:v>2.1786573326333332E-2</c:v>
                </c:pt>
                <c:pt idx="8">
                  <c:v>2.2585535340999999E-2</c:v>
                </c:pt>
                <c:pt idx="9">
                  <c:v>2.3241641794235296E-2</c:v>
                </c:pt>
                <c:pt idx="10">
                  <c:v>2.3840102475470588E-2</c:v>
                </c:pt>
                <c:pt idx="11">
                  <c:v>2.442866884670588E-2</c:v>
                </c:pt>
                <c:pt idx="12">
                  <c:v>2.5038411410941177E-2</c:v>
                </c:pt>
                <c:pt idx="13">
                  <c:v>2.568103512617647E-2</c:v>
                </c:pt>
                <c:pt idx="14">
                  <c:v>2.6345913642411765E-2</c:v>
                </c:pt>
                <c:pt idx="15">
                  <c:v>2.7024784322647058E-2</c:v>
                </c:pt>
                <c:pt idx="16">
                  <c:v>2.7707159566882349E-2</c:v>
                </c:pt>
                <c:pt idx="17">
                  <c:v>2.8388081207117645E-2</c:v>
                </c:pt>
                <c:pt idx="18">
                  <c:v>2.9062490559352942E-2</c:v>
                </c:pt>
                <c:pt idx="19">
                  <c:v>2.9727030506588235E-2</c:v>
                </c:pt>
                <c:pt idx="20">
                  <c:v>3.0379489439823527E-2</c:v>
                </c:pt>
                <c:pt idx="21">
                  <c:v>3.1008437891058824E-2</c:v>
                </c:pt>
                <c:pt idx="22">
                  <c:v>3.1614888020294121E-2</c:v>
                </c:pt>
                <c:pt idx="23">
                  <c:v>3.2196624620529413E-2</c:v>
                </c:pt>
                <c:pt idx="24">
                  <c:v>3.2748034133764703E-2</c:v>
                </c:pt>
                <c:pt idx="25">
                  <c:v>3.3267038226000002E-2</c:v>
                </c:pt>
                <c:pt idx="26">
                  <c:v>3.3750240091235298E-2</c:v>
                </c:pt>
                <c:pt idx="27">
                  <c:v>3.4195023478470588E-2</c:v>
                </c:pt>
                <c:pt idx="28">
                  <c:v>3.4596509873705883E-2</c:v>
                </c:pt>
                <c:pt idx="29">
                  <c:v>3.4952017632941174E-2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1-4542-9A81-AAEB3DB6AFB7}"/>
            </c:ext>
          </c:extLst>
        </c:ser>
        <c:ser>
          <c:idx val="1"/>
          <c:order val="1"/>
          <c:tx>
            <c:strRef>
              <c:f>'Long Term Yields by Qtr'!$BU$285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Qtr'!$BU$286:$BU$315</c:f>
              <c:numCache>
                <c:formatCode>0.00%</c:formatCode>
                <c:ptCount val="30"/>
                <c:pt idx="0">
                  <c:v>1.0594712778E-2</c:v>
                </c:pt>
                <c:pt idx="1">
                  <c:v>1.2521965739E-2</c:v>
                </c:pt>
                <c:pt idx="2">
                  <c:v>1.4900629335999999E-2</c:v>
                </c:pt>
                <c:pt idx="3">
                  <c:v>1.7621156363000001E-2</c:v>
                </c:pt>
                <c:pt idx="4">
                  <c:v>1.962979342E-2</c:v>
                </c:pt>
                <c:pt idx="5">
                  <c:v>2.1926443455999998E-2</c:v>
                </c:pt>
                <c:pt idx="6">
                  <c:v>2.3553679568666667E-2</c:v>
                </c:pt>
                <c:pt idx="7">
                  <c:v>2.4786573326333335E-2</c:v>
                </c:pt>
                <c:pt idx="8">
                  <c:v>2.5788535341E-2</c:v>
                </c:pt>
                <c:pt idx="9">
                  <c:v>2.6422371206000002E-2</c:v>
                </c:pt>
                <c:pt idx="10">
                  <c:v>2.6998561298999999E-2</c:v>
                </c:pt>
                <c:pt idx="11">
                  <c:v>2.7564857082000002E-2</c:v>
                </c:pt>
                <c:pt idx="12">
                  <c:v>2.8152329058000001E-2</c:v>
                </c:pt>
                <c:pt idx="13">
                  <c:v>2.8772682184999995E-2</c:v>
                </c:pt>
                <c:pt idx="14">
                  <c:v>2.9415290113000002E-2</c:v>
                </c:pt>
                <c:pt idx="15">
                  <c:v>3.0071890205E-2</c:v>
                </c:pt>
                <c:pt idx="16">
                  <c:v>3.0731994860999999E-2</c:v>
                </c:pt>
                <c:pt idx="17">
                  <c:v>3.1390645912999997E-2</c:v>
                </c:pt>
                <c:pt idx="18">
                  <c:v>3.2042784677000002E-2</c:v>
                </c:pt>
                <c:pt idx="19">
                  <c:v>3.2685054036E-2</c:v>
                </c:pt>
                <c:pt idx="20">
                  <c:v>3.3315242380999997E-2</c:v>
                </c:pt>
                <c:pt idx="21">
                  <c:v>3.3921920243999995E-2</c:v>
                </c:pt>
                <c:pt idx="22">
                  <c:v>3.4506099785000001E-2</c:v>
                </c:pt>
                <c:pt idx="23">
                  <c:v>3.5065565797000001E-2</c:v>
                </c:pt>
                <c:pt idx="24">
                  <c:v>3.5594704721999999E-2</c:v>
                </c:pt>
                <c:pt idx="25">
                  <c:v>3.6091438226E-2</c:v>
                </c:pt>
                <c:pt idx="26">
                  <c:v>3.6552369502999997E-2</c:v>
                </c:pt>
                <c:pt idx="27">
                  <c:v>3.6974882302000002E-2</c:v>
                </c:pt>
                <c:pt idx="28">
                  <c:v>3.7354098108999999E-2</c:v>
                </c:pt>
                <c:pt idx="29">
                  <c:v>3.7687335279999998E-2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1-4542-9A81-AAEB3DB6AFB7}"/>
            </c:ext>
          </c:extLst>
        </c:ser>
        <c:ser>
          <c:idx val="2"/>
          <c:order val="2"/>
          <c:tx>
            <c:strRef>
              <c:f>'Long Term Yields by Qtr'!$BV$285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Qtr'!$BV$286:$BV$315</c:f>
              <c:numCache>
                <c:formatCode>0.00%</c:formatCode>
                <c:ptCount val="30"/>
                <c:pt idx="0">
                  <c:v>1.3742212778E-2</c:v>
                </c:pt>
                <c:pt idx="1">
                  <c:v>1.5573965739E-2</c:v>
                </c:pt>
                <c:pt idx="2">
                  <c:v>1.7857129335999998E-2</c:v>
                </c:pt>
                <c:pt idx="3">
                  <c:v>2.0482156362999999E-2</c:v>
                </c:pt>
                <c:pt idx="4">
                  <c:v>2.2663793420000002E-2</c:v>
                </c:pt>
                <c:pt idx="5">
                  <c:v>2.5133443456E-2</c:v>
                </c:pt>
                <c:pt idx="6">
                  <c:v>2.6531012902000002E-2</c:v>
                </c:pt>
                <c:pt idx="7">
                  <c:v>2.7534239993E-2</c:v>
                </c:pt>
                <c:pt idx="8">
                  <c:v>2.8306535341E-2</c:v>
                </c:pt>
                <c:pt idx="9">
                  <c:v>2.8907837872666667E-2</c:v>
                </c:pt>
                <c:pt idx="10">
                  <c:v>2.9451494632333333E-2</c:v>
                </c:pt>
                <c:pt idx="11">
                  <c:v>2.9985257081999998E-2</c:v>
                </c:pt>
                <c:pt idx="12">
                  <c:v>3.0540195724666666E-2</c:v>
                </c:pt>
                <c:pt idx="13">
                  <c:v>3.112801551833333E-2</c:v>
                </c:pt>
                <c:pt idx="14">
                  <c:v>3.1738090113000002E-2</c:v>
                </c:pt>
                <c:pt idx="15">
                  <c:v>3.2362156871666672E-2</c:v>
                </c:pt>
                <c:pt idx="16">
                  <c:v>3.298972819433333E-2</c:v>
                </c:pt>
                <c:pt idx="17">
                  <c:v>3.3615845913E-2</c:v>
                </c:pt>
                <c:pt idx="18">
                  <c:v>3.4235451343666665E-2</c:v>
                </c:pt>
                <c:pt idx="19">
                  <c:v>3.4845187369333334E-2</c:v>
                </c:pt>
                <c:pt idx="20">
                  <c:v>3.5442842380999998E-2</c:v>
                </c:pt>
                <c:pt idx="21">
                  <c:v>3.6016986910666668E-2</c:v>
                </c:pt>
                <c:pt idx="22">
                  <c:v>3.6568633118333332E-2</c:v>
                </c:pt>
                <c:pt idx="23">
                  <c:v>3.7095565797000005E-2</c:v>
                </c:pt>
                <c:pt idx="24">
                  <c:v>3.7592171388666662E-2</c:v>
                </c:pt>
                <c:pt idx="25">
                  <c:v>3.8056371559333335E-2</c:v>
                </c:pt>
                <c:pt idx="26">
                  <c:v>3.8484769503000005E-2</c:v>
                </c:pt>
                <c:pt idx="27">
                  <c:v>3.8874748968666668E-2</c:v>
                </c:pt>
                <c:pt idx="28">
                  <c:v>3.9221431442333338E-2</c:v>
                </c:pt>
                <c:pt idx="29">
                  <c:v>3.9522135279999995E-2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1-4542-9A81-AAEB3DB6AFB7}"/>
            </c:ext>
          </c:extLst>
        </c:ser>
        <c:ser>
          <c:idx val="3"/>
          <c:order val="3"/>
          <c:tx>
            <c:strRef>
              <c:f>'Long Term Yields by Qtr'!$BW$285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Qtr'!$BW$286:$BW$315</c:f>
              <c:numCache>
                <c:formatCode>0.00%</c:formatCode>
                <c:ptCount val="30"/>
                <c:pt idx="0">
                  <c:v>2.0766712778000004E-2</c:v>
                </c:pt>
                <c:pt idx="1">
                  <c:v>2.2551965739E-2</c:v>
                </c:pt>
                <c:pt idx="2">
                  <c:v>2.4788629335999998E-2</c:v>
                </c:pt>
                <c:pt idx="3">
                  <c:v>2.7367156362999998E-2</c:v>
                </c:pt>
                <c:pt idx="4">
                  <c:v>2.9695293419999998E-2</c:v>
                </c:pt>
                <c:pt idx="5">
                  <c:v>3.2311443455999997E-2</c:v>
                </c:pt>
                <c:pt idx="6">
                  <c:v>3.3654290679777779E-2</c:v>
                </c:pt>
                <c:pt idx="7">
                  <c:v>3.4602795548555554E-2</c:v>
                </c:pt>
                <c:pt idx="8">
                  <c:v>3.532036867433333E-2</c:v>
                </c:pt>
                <c:pt idx="9">
                  <c:v>3.5913282317111113E-2</c:v>
                </c:pt>
                <c:pt idx="10">
                  <c:v>3.6448550187888888E-2</c:v>
                </c:pt>
                <c:pt idx="11">
                  <c:v>3.6973923748666669E-2</c:v>
                </c:pt>
                <c:pt idx="12">
                  <c:v>3.7520473502444446E-2</c:v>
                </c:pt>
                <c:pt idx="13">
                  <c:v>3.8099904407222218E-2</c:v>
                </c:pt>
                <c:pt idx="14">
                  <c:v>3.8701590112999999E-2</c:v>
                </c:pt>
                <c:pt idx="15">
                  <c:v>3.9317267982777779E-2</c:v>
                </c:pt>
                <c:pt idx="16">
                  <c:v>3.9936450416555552E-2</c:v>
                </c:pt>
                <c:pt idx="17">
                  <c:v>4.0554179246333331E-2</c:v>
                </c:pt>
                <c:pt idx="18">
                  <c:v>4.1165395788111112E-2</c:v>
                </c:pt>
                <c:pt idx="19">
                  <c:v>4.1766742924888883E-2</c:v>
                </c:pt>
                <c:pt idx="20">
                  <c:v>4.2356009047666669E-2</c:v>
                </c:pt>
                <c:pt idx="21">
                  <c:v>4.2921764688444441E-2</c:v>
                </c:pt>
                <c:pt idx="22">
                  <c:v>4.3465022007222229E-2</c:v>
                </c:pt>
                <c:pt idx="23">
                  <c:v>4.3983565796999996E-2</c:v>
                </c:pt>
                <c:pt idx="24">
                  <c:v>4.4471782499777776E-2</c:v>
                </c:pt>
                <c:pt idx="25">
                  <c:v>4.4927593781555558E-2</c:v>
                </c:pt>
                <c:pt idx="26">
                  <c:v>4.5347602836333337E-2</c:v>
                </c:pt>
                <c:pt idx="27">
                  <c:v>4.5729193413111116E-2</c:v>
                </c:pt>
                <c:pt idx="28">
                  <c:v>4.6067486997888887E-2</c:v>
                </c:pt>
                <c:pt idx="29">
                  <c:v>4.6359801946666668E-2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41-4542-9A81-AAEB3DB6AFB7}"/>
            </c:ext>
          </c:extLst>
        </c:ser>
        <c:ser>
          <c:idx val="4"/>
          <c:order val="4"/>
          <c:tx>
            <c:strRef>
              <c:f>'Long Term Yields by Qtr'!$BX$285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Qtr'!$BX$286:$BX$315</c:f>
              <c:numCache>
                <c:formatCode>0.00%</c:formatCode>
                <c:ptCount val="30"/>
                <c:pt idx="0">
                  <c:v>4.3803712777999999E-2</c:v>
                </c:pt>
                <c:pt idx="1">
                  <c:v>4.4682965739000005E-2</c:v>
                </c:pt>
                <c:pt idx="2">
                  <c:v>4.6013629335999999E-2</c:v>
                </c:pt>
                <c:pt idx="3">
                  <c:v>4.7686156362999998E-2</c:v>
                </c:pt>
                <c:pt idx="4">
                  <c:v>4.9016293420000003E-2</c:v>
                </c:pt>
                <c:pt idx="5">
                  <c:v>5.0634443456000003E-2</c:v>
                </c:pt>
                <c:pt idx="6">
                  <c:v>5.1877012902000003E-2</c:v>
                </c:pt>
                <c:pt idx="7">
                  <c:v>5.2725239993000002E-2</c:v>
                </c:pt>
                <c:pt idx="8">
                  <c:v>5.3342535341000002E-2</c:v>
                </c:pt>
                <c:pt idx="9">
                  <c:v>5.3835171206000003E-2</c:v>
                </c:pt>
                <c:pt idx="10">
                  <c:v>5.4270161299000003E-2</c:v>
                </c:pt>
                <c:pt idx="11">
                  <c:v>5.4695257082000001E-2</c:v>
                </c:pt>
                <c:pt idx="12">
                  <c:v>5.5141529058000002E-2</c:v>
                </c:pt>
                <c:pt idx="13">
                  <c:v>5.5620682184999999E-2</c:v>
                </c:pt>
                <c:pt idx="14">
                  <c:v>5.6122090112999998E-2</c:v>
                </c:pt>
                <c:pt idx="15">
                  <c:v>5.6637490205000002E-2</c:v>
                </c:pt>
                <c:pt idx="16">
                  <c:v>5.7156394861E-2</c:v>
                </c:pt>
                <c:pt idx="17">
                  <c:v>5.7673845912999996E-2</c:v>
                </c:pt>
                <c:pt idx="18">
                  <c:v>5.8184784677000001E-2</c:v>
                </c:pt>
                <c:pt idx="19">
                  <c:v>5.8685854036000004E-2</c:v>
                </c:pt>
                <c:pt idx="20">
                  <c:v>5.9174842381000001E-2</c:v>
                </c:pt>
                <c:pt idx="21">
                  <c:v>5.9640320243999997E-2</c:v>
                </c:pt>
                <c:pt idx="22">
                  <c:v>6.0083299785000002E-2</c:v>
                </c:pt>
                <c:pt idx="23">
                  <c:v>6.0501565797000001E-2</c:v>
                </c:pt>
                <c:pt idx="24">
                  <c:v>6.0889504721999999E-2</c:v>
                </c:pt>
                <c:pt idx="25">
                  <c:v>6.1245038225999998E-2</c:v>
                </c:pt>
                <c:pt idx="26">
                  <c:v>6.1564769503000001E-2</c:v>
                </c:pt>
                <c:pt idx="27">
                  <c:v>6.1846082302000005E-2</c:v>
                </c:pt>
                <c:pt idx="28">
                  <c:v>6.2084098109000001E-2</c:v>
                </c:pt>
                <c:pt idx="29">
                  <c:v>6.2276135279999999E-2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41-4542-9A81-AAEB3DB6AFB7}"/>
            </c:ext>
          </c:extLst>
        </c:ser>
        <c:ser>
          <c:idx val="5"/>
          <c:order val="5"/>
          <c:tx>
            <c:strRef>
              <c:f>'Long Term Yields by Qtr'!$BY$285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Qtr'!$BY$286:$BY$315</c:f>
              <c:numCache>
                <c:formatCode>0.00%</c:formatCode>
                <c:ptCount val="30"/>
                <c:pt idx="0">
                  <c:v>6.1306712777999997E-2</c:v>
                </c:pt>
                <c:pt idx="1">
                  <c:v>6.2185965738999996E-2</c:v>
                </c:pt>
                <c:pt idx="2">
                  <c:v>6.3516629335999997E-2</c:v>
                </c:pt>
                <c:pt idx="3">
                  <c:v>6.5189156363000003E-2</c:v>
                </c:pt>
                <c:pt idx="4">
                  <c:v>6.651929342E-2</c:v>
                </c:pt>
                <c:pt idx="5">
                  <c:v>6.8137443455999994E-2</c:v>
                </c:pt>
                <c:pt idx="6">
                  <c:v>6.9380012901999993E-2</c:v>
                </c:pt>
                <c:pt idx="7">
                  <c:v>7.0228239993E-2</c:v>
                </c:pt>
                <c:pt idx="8">
                  <c:v>7.0845535340999993E-2</c:v>
                </c:pt>
                <c:pt idx="9">
                  <c:v>7.1338171206000001E-2</c:v>
                </c:pt>
                <c:pt idx="10">
                  <c:v>7.1773161298999993E-2</c:v>
                </c:pt>
                <c:pt idx="11">
                  <c:v>7.2198257082000006E-2</c:v>
                </c:pt>
                <c:pt idx="12">
                  <c:v>7.2644529058000007E-2</c:v>
                </c:pt>
                <c:pt idx="13">
                  <c:v>7.3123682184999997E-2</c:v>
                </c:pt>
                <c:pt idx="14">
                  <c:v>7.3625090113000002E-2</c:v>
                </c:pt>
                <c:pt idx="15">
                  <c:v>7.4140490204999993E-2</c:v>
                </c:pt>
                <c:pt idx="16">
                  <c:v>7.4659394860999997E-2</c:v>
                </c:pt>
                <c:pt idx="17">
                  <c:v>7.5176845913000001E-2</c:v>
                </c:pt>
                <c:pt idx="18">
                  <c:v>7.5687784676999992E-2</c:v>
                </c:pt>
                <c:pt idx="19">
                  <c:v>7.6188854035999995E-2</c:v>
                </c:pt>
                <c:pt idx="20">
                  <c:v>7.6677842381000005E-2</c:v>
                </c:pt>
                <c:pt idx="21">
                  <c:v>7.7143320244000002E-2</c:v>
                </c:pt>
                <c:pt idx="22">
                  <c:v>7.7586299785000007E-2</c:v>
                </c:pt>
                <c:pt idx="23">
                  <c:v>7.8004565796999992E-2</c:v>
                </c:pt>
                <c:pt idx="24">
                  <c:v>7.8392504721999989E-2</c:v>
                </c:pt>
                <c:pt idx="25">
                  <c:v>7.8748038226000003E-2</c:v>
                </c:pt>
                <c:pt idx="26">
                  <c:v>7.9067769502999999E-2</c:v>
                </c:pt>
                <c:pt idx="27">
                  <c:v>7.9349082301999996E-2</c:v>
                </c:pt>
                <c:pt idx="28">
                  <c:v>7.9587098108999998E-2</c:v>
                </c:pt>
                <c:pt idx="29">
                  <c:v>7.9779135279999996E-2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41-4542-9A81-AAEB3DB6AFB7}"/>
            </c:ext>
          </c:extLst>
        </c:ser>
        <c:ser>
          <c:idx val="6"/>
          <c:order val="6"/>
          <c:tx>
            <c:strRef>
              <c:f>'Long Term Yields by Qtr'!$BZ$285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Qtr'!$BZ$286:$BZ$315</c:f>
              <c:numCache>
                <c:formatCode>0.00%</c:formatCode>
                <c:ptCount val="30"/>
                <c:pt idx="0">
                  <c:v>0.11864171277800001</c:v>
                </c:pt>
                <c:pt idx="1">
                  <c:v>0.11952096573900001</c:v>
                </c:pt>
                <c:pt idx="2">
                  <c:v>0.12085162933600001</c:v>
                </c:pt>
                <c:pt idx="3">
                  <c:v>0.122524156363</c:v>
                </c:pt>
                <c:pt idx="4">
                  <c:v>0.12385429342</c:v>
                </c:pt>
                <c:pt idx="5">
                  <c:v>0.125472443456</c:v>
                </c:pt>
                <c:pt idx="6">
                  <c:v>0.12671501290199999</c:v>
                </c:pt>
                <c:pt idx="7">
                  <c:v>0.12756323999300001</c:v>
                </c:pt>
                <c:pt idx="8">
                  <c:v>0.12818053534099999</c:v>
                </c:pt>
                <c:pt idx="9">
                  <c:v>0.128673171206</c:v>
                </c:pt>
                <c:pt idx="10">
                  <c:v>0.12910816129899999</c:v>
                </c:pt>
                <c:pt idx="11">
                  <c:v>0.129533257082</c:v>
                </c:pt>
                <c:pt idx="12">
                  <c:v>0.129979529058</c:v>
                </c:pt>
                <c:pt idx="13">
                  <c:v>0.13045868218500001</c:v>
                </c:pt>
                <c:pt idx="14">
                  <c:v>0.130960090113</c:v>
                </c:pt>
                <c:pt idx="15">
                  <c:v>0.13147549020499999</c:v>
                </c:pt>
                <c:pt idx="16">
                  <c:v>0.13199439486100001</c:v>
                </c:pt>
                <c:pt idx="17">
                  <c:v>0.132511845913</c:v>
                </c:pt>
                <c:pt idx="18">
                  <c:v>0.13302278467700002</c:v>
                </c:pt>
                <c:pt idx="19">
                  <c:v>0.13352385403600001</c:v>
                </c:pt>
                <c:pt idx="20">
                  <c:v>0.134012842381</c:v>
                </c:pt>
                <c:pt idx="21">
                  <c:v>0.134478320244</c:v>
                </c:pt>
                <c:pt idx="22">
                  <c:v>0.134921299785</c:v>
                </c:pt>
                <c:pt idx="23">
                  <c:v>0.13533956579700002</c:v>
                </c:pt>
                <c:pt idx="24">
                  <c:v>0.13572750472200001</c:v>
                </c:pt>
                <c:pt idx="25">
                  <c:v>0.13608303822600001</c:v>
                </c:pt>
                <c:pt idx="26">
                  <c:v>0.13640276950300001</c:v>
                </c:pt>
                <c:pt idx="27">
                  <c:v>0.13668408230199999</c:v>
                </c:pt>
                <c:pt idx="28">
                  <c:v>0.136922098109</c:v>
                </c:pt>
                <c:pt idx="29">
                  <c:v>0.13711413527999999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41-4542-9A81-AAEB3DB6AFB7}"/>
            </c:ext>
          </c:extLst>
        </c:ser>
        <c:ser>
          <c:idx val="7"/>
          <c:order val="7"/>
          <c:tx>
            <c:strRef>
              <c:f>'Long Term Yields by Qtr'!$CA$285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Qtr'!$CA$286:$CA$315</c:f>
              <c:numCache>
                <c:formatCode>0.00%</c:formatCode>
                <c:ptCount val="30"/>
                <c:pt idx="0">
                  <c:v>0.15686504611133334</c:v>
                </c:pt>
                <c:pt idx="1">
                  <c:v>0.15774429907233334</c:v>
                </c:pt>
                <c:pt idx="2">
                  <c:v>0.15907496266933333</c:v>
                </c:pt>
                <c:pt idx="3">
                  <c:v>0.16074748969633335</c:v>
                </c:pt>
                <c:pt idx="4">
                  <c:v>0.16207762675333334</c:v>
                </c:pt>
                <c:pt idx="5">
                  <c:v>0.16369577678933334</c:v>
                </c:pt>
                <c:pt idx="6">
                  <c:v>0.16493834623533332</c:v>
                </c:pt>
                <c:pt idx="7">
                  <c:v>0.16578657332633334</c:v>
                </c:pt>
                <c:pt idx="8">
                  <c:v>0.16640386867433332</c:v>
                </c:pt>
                <c:pt idx="9">
                  <c:v>0.16689650453933333</c:v>
                </c:pt>
                <c:pt idx="10">
                  <c:v>0.16733149463233332</c:v>
                </c:pt>
                <c:pt idx="11">
                  <c:v>0.16775659041533333</c:v>
                </c:pt>
                <c:pt idx="12">
                  <c:v>0.16820286239133334</c:v>
                </c:pt>
                <c:pt idx="13">
                  <c:v>0.16868201551833334</c:v>
                </c:pt>
                <c:pt idx="14">
                  <c:v>0.16918342344633333</c:v>
                </c:pt>
                <c:pt idx="15">
                  <c:v>0.16969882353833332</c:v>
                </c:pt>
                <c:pt idx="16">
                  <c:v>0.17021772819433334</c:v>
                </c:pt>
                <c:pt idx="17">
                  <c:v>0.17073517924633333</c:v>
                </c:pt>
                <c:pt idx="18">
                  <c:v>0.17124611801033335</c:v>
                </c:pt>
                <c:pt idx="19">
                  <c:v>0.17174718736933334</c:v>
                </c:pt>
                <c:pt idx="20">
                  <c:v>0.17223617571433333</c:v>
                </c:pt>
                <c:pt idx="21">
                  <c:v>0.17270165357733333</c:v>
                </c:pt>
                <c:pt idx="22">
                  <c:v>0.17314463311833334</c:v>
                </c:pt>
                <c:pt idx="23">
                  <c:v>0.17356289913033335</c:v>
                </c:pt>
                <c:pt idx="24">
                  <c:v>0.17395083805533335</c:v>
                </c:pt>
                <c:pt idx="25">
                  <c:v>0.17430637155933335</c:v>
                </c:pt>
                <c:pt idx="26">
                  <c:v>0.17462610283633334</c:v>
                </c:pt>
                <c:pt idx="27">
                  <c:v>0.17490741563533332</c:v>
                </c:pt>
                <c:pt idx="28">
                  <c:v>0.17514543144233333</c:v>
                </c:pt>
                <c:pt idx="29">
                  <c:v>0.17533746861333332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41-4542-9A81-AAEB3DB6A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35744"/>
        <c:axId val="117572160"/>
      </c:lineChart>
      <c:catAx>
        <c:axId val="1175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572160"/>
        <c:crosses val="autoZero"/>
        <c:auto val="1"/>
        <c:lblAlgn val="ctr"/>
        <c:lblOffset val="100"/>
        <c:noMultiLvlLbl val="0"/>
      </c:catAx>
      <c:valAx>
        <c:axId val="11757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53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12: Long Term Bond Yields by Rating as of 9/30/2016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Qtr'!$CD$285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Qtr'!$CD$286:$CD$315</c:f>
              <c:numCache>
                <c:formatCode>0.00%</c:formatCode>
                <c:ptCount val="30"/>
                <c:pt idx="0">
                  <c:v>1.0691625736E-2</c:v>
                </c:pt>
                <c:pt idx="1">
                  <c:v>1.2560042476E-2</c:v>
                </c:pt>
                <c:pt idx="2">
                  <c:v>1.4552351976000001E-2</c:v>
                </c:pt>
                <c:pt idx="3">
                  <c:v>1.6713949482000001E-2</c:v>
                </c:pt>
                <c:pt idx="4">
                  <c:v>1.8645328098999998E-2</c:v>
                </c:pt>
                <c:pt idx="5">
                  <c:v>2.0687919276E-2</c:v>
                </c:pt>
                <c:pt idx="6">
                  <c:v>2.1928543143666667E-2</c:v>
                </c:pt>
                <c:pt idx="7">
                  <c:v>2.2884280971333333E-2</c:v>
                </c:pt>
                <c:pt idx="8">
                  <c:v>2.3672861367E-2</c:v>
                </c:pt>
                <c:pt idx="9">
                  <c:v>2.4357890962647059E-2</c:v>
                </c:pt>
                <c:pt idx="10">
                  <c:v>2.5001102849294118E-2</c:v>
                </c:pt>
                <c:pt idx="11">
                  <c:v>2.5637478329941177E-2</c:v>
                </c:pt>
                <c:pt idx="12">
                  <c:v>2.6287466441588234E-2</c:v>
                </c:pt>
                <c:pt idx="13">
                  <c:v>2.6953787673235294E-2</c:v>
                </c:pt>
                <c:pt idx="14">
                  <c:v>2.7626684502882352E-2</c:v>
                </c:pt>
                <c:pt idx="15">
                  <c:v>2.8299839167529414E-2</c:v>
                </c:pt>
                <c:pt idx="16">
                  <c:v>2.896380938817647E-2</c:v>
                </c:pt>
                <c:pt idx="17">
                  <c:v>2.9614749441823532E-2</c:v>
                </c:pt>
                <c:pt idx="18">
                  <c:v>3.0247834975470587E-2</c:v>
                </c:pt>
                <c:pt idx="19">
                  <c:v>3.0860195744117649E-2</c:v>
                </c:pt>
                <c:pt idx="20">
                  <c:v>3.1449039266764706E-2</c:v>
                </c:pt>
                <c:pt idx="21">
                  <c:v>3.2004239093411768E-2</c:v>
                </c:pt>
                <c:pt idx="22">
                  <c:v>3.2526039595058821E-2</c:v>
                </c:pt>
                <c:pt idx="23">
                  <c:v>3.3011732753705877E-2</c:v>
                </c:pt>
                <c:pt idx="24">
                  <c:v>3.3455871923352941E-2</c:v>
                </c:pt>
                <c:pt idx="25">
                  <c:v>3.3855932293000005E-2</c:v>
                </c:pt>
                <c:pt idx="26">
                  <c:v>3.4208113608647062E-2</c:v>
                </c:pt>
                <c:pt idx="27">
                  <c:v>3.4509226701294124E-2</c:v>
                </c:pt>
                <c:pt idx="28">
                  <c:v>3.4754611343941179E-2</c:v>
                </c:pt>
                <c:pt idx="29">
                  <c:v>3.4941004608588233E-2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C-4AD4-AF6A-5E79082F8C87}"/>
            </c:ext>
          </c:extLst>
        </c:ser>
        <c:ser>
          <c:idx val="1"/>
          <c:order val="1"/>
          <c:tx>
            <c:strRef>
              <c:f>'Long Term Yields by Qtr'!$CE$285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Qtr'!$CE$286:$CE$315</c:f>
              <c:numCache>
                <c:formatCode>0.00%</c:formatCode>
                <c:ptCount val="30"/>
                <c:pt idx="0">
                  <c:v>1.2062125735999999E-2</c:v>
                </c:pt>
                <c:pt idx="1">
                  <c:v>1.4326042476E-2</c:v>
                </c:pt>
                <c:pt idx="2">
                  <c:v>1.6713851975999998E-2</c:v>
                </c:pt>
                <c:pt idx="3">
                  <c:v>1.9270949481999998E-2</c:v>
                </c:pt>
                <c:pt idx="4">
                  <c:v>2.1198328098999998E-2</c:v>
                </c:pt>
                <c:pt idx="5">
                  <c:v>2.3236919276000002E-2</c:v>
                </c:pt>
                <c:pt idx="6">
                  <c:v>2.4687876476999999E-2</c:v>
                </c:pt>
                <c:pt idx="7">
                  <c:v>2.5853947638000002E-2</c:v>
                </c:pt>
                <c:pt idx="8">
                  <c:v>2.6852861366999999E-2</c:v>
                </c:pt>
                <c:pt idx="9">
                  <c:v>2.7517930178333334E-2</c:v>
                </c:pt>
                <c:pt idx="10">
                  <c:v>2.8141181280666665E-2</c:v>
                </c:pt>
                <c:pt idx="11">
                  <c:v>2.8757595976999999E-2</c:v>
                </c:pt>
                <c:pt idx="12">
                  <c:v>2.9387623304333334E-2</c:v>
                </c:pt>
                <c:pt idx="13">
                  <c:v>3.0033983751666667E-2</c:v>
                </c:pt>
                <c:pt idx="14">
                  <c:v>3.0686919797000001E-2</c:v>
                </c:pt>
                <c:pt idx="15">
                  <c:v>3.1340113677333331E-2</c:v>
                </c:pt>
                <c:pt idx="16">
                  <c:v>3.1984123113666663E-2</c:v>
                </c:pt>
                <c:pt idx="17">
                  <c:v>3.2615102383E-2</c:v>
                </c:pt>
                <c:pt idx="18">
                  <c:v>3.3228227132333338E-2</c:v>
                </c:pt>
                <c:pt idx="19">
                  <c:v>3.3820627116666668E-2</c:v>
                </c:pt>
                <c:pt idx="20">
                  <c:v>3.4389509855E-2</c:v>
                </c:pt>
                <c:pt idx="21">
                  <c:v>3.4924748897333338E-2</c:v>
                </c:pt>
                <c:pt idx="22">
                  <c:v>3.5426588614666667E-2</c:v>
                </c:pt>
                <c:pt idx="23">
                  <c:v>3.5892320988999998E-2</c:v>
                </c:pt>
                <c:pt idx="24">
                  <c:v>3.631649937433333E-2</c:v>
                </c:pt>
                <c:pt idx="25">
                  <c:v>3.6696598959666669E-2</c:v>
                </c:pt>
                <c:pt idx="26">
                  <c:v>3.7028819491000002E-2</c:v>
                </c:pt>
                <c:pt idx="27">
                  <c:v>3.730997179933334E-2</c:v>
                </c:pt>
                <c:pt idx="28">
                  <c:v>3.753539565766667E-2</c:v>
                </c:pt>
                <c:pt idx="29">
                  <c:v>3.7701828138E-2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C-4AD4-AF6A-5E79082F8C87}"/>
            </c:ext>
          </c:extLst>
        </c:ser>
        <c:ser>
          <c:idx val="2"/>
          <c:order val="2"/>
          <c:tx>
            <c:strRef>
              <c:f>'Long Term Yields by Qtr'!$CF$285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Qtr'!$CF$286:$CF$315</c:f>
              <c:numCache>
                <c:formatCode>0.00%</c:formatCode>
                <c:ptCount val="30"/>
                <c:pt idx="0">
                  <c:v>1.5180625736E-2</c:v>
                </c:pt>
                <c:pt idx="1">
                  <c:v>1.7348042476000001E-2</c:v>
                </c:pt>
                <c:pt idx="2">
                  <c:v>1.9639351976000002E-2</c:v>
                </c:pt>
                <c:pt idx="3">
                  <c:v>2.2099949482000003E-2</c:v>
                </c:pt>
                <c:pt idx="4">
                  <c:v>2.4219328098999997E-2</c:v>
                </c:pt>
                <c:pt idx="5">
                  <c:v>2.6449919275999999E-2</c:v>
                </c:pt>
                <c:pt idx="6">
                  <c:v>2.767120981033333E-2</c:v>
                </c:pt>
                <c:pt idx="7">
                  <c:v>2.8607614304666667E-2</c:v>
                </c:pt>
                <c:pt idx="8">
                  <c:v>2.9376861366999997E-2</c:v>
                </c:pt>
                <c:pt idx="9">
                  <c:v>3.0006530178333338E-2</c:v>
                </c:pt>
                <c:pt idx="10">
                  <c:v>3.0594381280666667E-2</c:v>
                </c:pt>
                <c:pt idx="11">
                  <c:v>3.1175395977000003E-2</c:v>
                </c:pt>
                <c:pt idx="12">
                  <c:v>3.1770023304333331E-2</c:v>
                </c:pt>
                <c:pt idx="13">
                  <c:v>3.2380983751666668E-2</c:v>
                </c:pt>
                <c:pt idx="14">
                  <c:v>3.2998519796999998E-2</c:v>
                </c:pt>
                <c:pt idx="15">
                  <c:v>3.3616313677333337E-2</c:v>
                </c:pt>
                <c:pt idx="16">
                  <c:v>3.4224923113666664E-2</c:v>
                </c:pt>
                <c:pt idx="17">
                  <c:v>3.4820502382999996E-2</c:v>
                </c:pt>
                <c:pt idx="18">
                  <c:v>3.5398227132333336E-2</c:v>
                </c:pt>
                <c:pt idx="19">
                  <c:v>3.5955227116666669E-2</c:v>
                </c:pt>
                <c:pt idx="20">
                  <c:v>3.6488709854999996E-2</c:v>
                </c:pt>
                <c:pt idx="21">
                  <c:v>3.6988548897333336E-2</c:v>
                </c:pt>
                <c:pt idx="22">
                  <c:v>3.7454988614666666E-2</c:v>
                </c:pt>
                <c:pt idx="23">
                  <c:v>3.7885320989E-2</c:v>
                </c:pt>
                <c:pt idx="24">
                  <c:v>3.8274099374333334E-2</c:v>
                </c:pt>
                <c:pt idx="25">
                  <c:v>3.8618798959666668E-2</c:v>
                </c:pt>
                <c:pt idx="26">
                  <c:v>3.8915619491000003E-2</c:v>
                </c:pt>
                <c:pt idx="27">
                  <c:v>3.9161371799333336E-2</c:v>
                </c:pt>
                <c:pt idx="28">
                  <c:v>3.9351395657666668E-2</c:v>
                </c:pt>
                <c:pt idx="29">
                  <c:v>3.9482428138E-2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BC-4AD4-AF6A-5E79082F8C87}"/>
            </c:ext>
          </c:extLst>
        </c:ser>
        <c:ser>
          <c:idx val="3"/>
          <c:order val="3"/>
          <c:tx>
            <c:strRef>
              <c:f>'Long Term Yields by Qtr'!$CG$285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Qtr'!$CG$286:$CG$315</c:f>
              <c:numCache>
                <c:formatCode>0.00%</c:formatCode>
                <c:ptCount val="30"/>
                <c:pt idx="0">
                  <c:v>2.2135125735999999E-2</c:v>
                </c:pt>
                <c:pt idx="1">
                  <c:v>2.4277042476000002E-2</c:v>
                </c:pt>
                <c:pt idx="2">
                  <c:v>2.6542851976000002E-2</c:v>
                </c:pt>
                <c:pt idx="3">
                  <c:v>2.8977949481999998E-2</c:v>
                </c:pt>
                <c:pt idx="4">
                  <c:v>3.1256328098999996E-2</c:v>
                </c:pt>
                <c:pt idx="5">
                  <c:v>3.3645919275999997E-2</c:v>
                </c:pt>
                <c:pt idx="6">
                  <c:v>3.4812265365888891E-2</c:v>
                </c:pt>
                <c:pt idx="7">
                  <c:v>3.5693725415777783E-2</c:v>
                </c:pt>
                <c:pt idx="8">
                  <c:v>3.6408028033666662E-2</c:v>
                </c:pt>
                <c:pt idx="9">
                  <c:v>3.703215240055556E-2</c:v>
                </c:pt>
                <c:pt idx="10">
                  <c:v>3.7614459058444447E-2</c:v>
                </c:pt>
                <c:pt idx="11">
                  <c:v>3.8189929310333333E-2</c:v>
                </c:pt>
                <c:pt idx="12">
                  <c:v>3.8779012193222218E-2</c:v>
                </c:pt>
                <c:pt idx="13">
                  <c:v>3.9384428196111113E-2</c:v>
                </c:pt>
                <c:pt idx="14">
                  <c:v>3.9996419796999999E-2</c:v>
                </c:pt>
                <c:pt idx="15">
                  <c:v>4.0608669232888889E-2</c:v>
                </c:pt>
                <c:pt idx="16">
                  <c:v>4.121173422477778E-2</c:v>
                </c:pt>
                <c:pt idx="17">
                  <c:v>4.1801769049666662E-2</c:v>
                </c:pt>
                <c:pt idx="18">
                  <c:v>4.237394935455556E-2</c:v>
                </c:pt>
                <c:pt idx="19">
                  <c:v>4.2925404894444449E-2</c:v>
                </c:pt>
                <c:pt idx="20">
                  <c:v>4.3453343188333333E-2</c:v>
                </c:pt>
                <c:pt idx="21">
                  <c:v>4.3947637786222224E-2</c:v>
                </c:pt>
                <c:pt idx="22">
                  <c:v>4.4408533059111112E-2</c:v>
                </c:pt>
                <c:pt idx="23">
                  <c:v>4.4833320989000003E-2</c:v>
                </c:pt>
                <c:pt idx="24">
                  <c:v>4.5216554929888887E-2</c:v>
                </c:pt>
                <c:pt idx="25">
                  <c:v>4.5555710070777779E-2</c:v>
                </c:pt>
                <c:pt idx="26">
                  <c:v>4.5846986157666664E-2</c:v>
                </c:pt>
                <c:pt idx="27">
                  <c:v>4.6087194021555561E-2</c:v>
                </c:pt>
                <c:pt idx="28">
                  <c:v>4.6271673435444444E-2</c:v>
                </c:pt>
                <c:pt idx="29">
                  <c:v>4.6397161471333333E-2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BC-4AD4-AF6A-5E79082F8C87}"/>
            </c:ext>
          </c:extLst>
        </c:ser>
        <c:ser>
          <c:idx val="4"/>
          <c:order val="4"/>
          <c:tx>
            <c:strRef>
              <c:f>'Long Term Yields by Qtr'!$CH$285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Qtr'!$CH$286:$CH$315</c:f>
              <c:numCache>
                <c:formatCode>0.00%</c:formatCode>
                <c:ptCount val="30"/>
                <c:pt idx="0">
                  <c:v>4.5114625736000002E-2</c:v>
                </c:pt>
                <c:pt idx="1">
                  <c:v>4.6348042476000002E-2</c:v>
                </c:pt>
                <c:pt idx="2">
                  <c:v>4.7705351976000003E-2</c:v>
                </c:pt>
                <c:pt idx="3">
                  <c:v>4.9231949482000006E-2</c:v>
                </c:pt>
                <c:pt idx="4">
                  <c:v>5.0498328099000005E-2</c:v>
                </c:pt>
                <c:pt idx="5">
                  <c:v>5.1875919276000007E-2</c:v>
                </c:pt>
                <c:pt idx="6">
                  <c:v>5.2935876477000002E-2</c:v>
                </c:pt>
                <c:pt idx="7">
                  <c:v>5.3710947638000009E-2</c:v>
                </c:pt>
                <c:pt idx="8">
                  <c:v>5.4318861367000003E-2</c:v>
                </c:pt>
                <c:pt idx="9">
                  <c:v>5.4836596845000002E-2</c:v>
                </c:pt>
                <c:pt idx="10">
                  <c:v>5.5312514614000004E-2</c:v>
                </c:pt>
                <c:pt idx="11">
                  <c:v>5.5781595977000005E-2</c:v>
                </c:pt>
                <c:pt idx="12">
                  <c:v>5.6264289971000005E-2</c:v>
                </c:pt>
                <c:pt idx="13">
                  <c:v>5.6763317085000001E-2</c:v>
                </c:pt>
                <c:pt idx="14">
                  <c:v>5.7268919797000002E-2</c:v>
                </c:pt>
                <c:pt idx="15">
                  <c:v>5.7774780344000007E-2</c:v>
                </c:pt>
                <c:pt idx="16">
                  <c:v>5.8271456447000006E-2</c:v>
                </c:pt>
                <c:pt idx="17">
                  <c:v>5.8755102383000003E-2</c:v>
                </c:pt>
                <c:pt idx="18">
                  <c:v>5.9220893799000002E-2</c:v>
                </c:pt>
                <c:pt idx="19">
                  <c:v>5.9665960450000007E-2</c:v>
                </c:pt>
                <c:pt idx="20">
                  <c:v>6.0087509854999999E-2</c:v>
                </c:pt>
                <c:pt idx="21">
                  <c:v>6.0475415564000004E-2</c:v>
                </c:pt>
                <c:pt idx="22">
                  <c:v>6.0829921948000007E-2</c:v>
                </c:pt>
                <c:pt idx="23">
                  <c:v>6.1148320988999999E-2</c:v>
                </c:pt>
                <c:pt idx="24">
                  <c:v>6.1425166040999998E-2</c:v>
                </c:pt>
                <c:pt idx="25">
                  <c:v>6.1657932293000005E-2</c:v>
                </c:pt>
                <c:pt idx="26">
                  <c:v>6.1842819491000005E-2</c:v>
                </c:pt>
                <c:pt idx="27">
                  <c:v>6.1976638466000003E-2</c:v>
                </c:pt>
                <c:pt idx="28">
                  <c:v>6.2054728991000008E-2</c:v>
                </c:pt>
                <c:pt idx="29">
                  <c:v>6.2073828138000005E-2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BC-4AD4-AF6A-5E79082F8C87}"/>
            </c:ext>
          </c:extLst>
        </c:ser>
        <c:ser>
          <c:idx val="5"/>
          <c:order val="5"/>
          <c:tx>
            <c:strRef>
              <c:f>'Long Term Yields by Qtr'!$CI$285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Qtr'!$CI$286:$CI$315</c:f>
              <c:numCache>
                <c:formatCode>0.00%</c:formatCode>
                <c:ptCount val="30"/>
                <c:pt idx="0">
                  <c:v>6.2309625735999997E-2</c:v>
                </c:pt>
                <c:pt idx="1">
                  <c:v>6.3543042475999997E-2</c:v>
                </c:pt>
                <c:pt idx="2">
                  <c:v>6.4900351975999998E-2</c:v>
                </c:pt>
                <c:pt idx="3">
                  <c:v>6.6426949481999994E-2</c:v>
                </c:pt>
                <c:pt idx="4">
                  <c:v>6.7693328099E-2</c:v>
                </c:pt>
                <c:pt idx="5">
                  <c:v>6.9070919275999995E-2</c:v>
                </c:pt>
                <c:pt idx="6">
                  <c:v>7.0130876477000004E-2</c:v>
                </c:pt>
                <c:pt idx="7">
                  <c:v>7.0905947637999997E-2</c:v>
                </c:pt>
                <c:pt idx="8">
                  <c:v>7.1513861366999998E-2</c:v>
                </c:pt>
                <c:pt idx="9">
                  <c:v>7.2031596845000004E-2</c:v>
                </c:pt>
                <c:pt idx="10">
                  <c:v>7.2507514613999999E-2</c:v>
                </c:pt>
                <c:pt idx="11">
                  <c:v>7.2976595977E-2</c:v>
                </c:pt>
                <c:pt idx="12">
                  <c:v>7.3459289971E-2</c:v>
                </c:pt>
                <c:pt idx="13">
                  <c:v>7.3958317085000003E-2</c:v>
                </c:pt>
                <c:pt idx="14">
                  <c:v>7.4463919796999997E-2</c:v>
                </c:pt>
                <c:pt idx="15">
                  <c:v>7.4969780343999995E-2</c:v>
                </c:pt>
                <c:pt idx="16">
                  <c:v>7.5466456446999994E-2</c:v>
                </c:pt>
                <c:pt idx="17">
                  <c:v>7.5950102382999998E-2</c:v>
                </c:pt>
                <c:pt idx="18">
                  <c:v>7.6415893799000004E-2</c:v>
                </c:pt>
                <c:pt idx="19">
                  <c:v>7.6860960450000002E-2</c:v>
                </c:pt>
                <c:pt idx="20">
                  <c:v>7.7282509855000001E-2</c:v>
                </c:pt>
                <c:pt idx="21">
                  <c:v>7.7670415564000006E-2</c:v>
                </c:pt>
                <c:pt idx="22">
                  <c:v>7.8024921947999995E-2</c:v>
                </c:pt>
                <c:pt idx="23">
                  <c:v>7.8343320989000001E-2</c:v>
                </c:pt>
                <c:pt idx="24">
                  <c:v>7.8620166041E-2</c:v>
                </c:pt>
                <c:pt idx="25">
                  <c:v>7.8852932293E-2</c:v>
                </c:pt>
                <c:pt idx="26">
                  <c:v>7.9037819491E-2</c:v>
                </c:pt>
                <c:pt idx="27">
                  <c:v>7.9171638466000005E-2</c:v>
                </c:pt>
                <c:pt idx="28">
                  <c:v>7.9249728990999996E-2</c:v>
                </c:pt>
                <c:pt idx="29">
                  <c:v>7.9268828138E-2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BC-4AD4-AF6A-5E79082F8C87}"/>
            </c:ext>
          </c:extLst>
        </c:ser>
        <c:ser>
          <c:idx val="6"/>
          <c:order val="6"/>
          <c:tx>
            <c:strRef>
              <c:f>'Long Term Yields by Qtr'!$CJ$285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Qtr'!$CJ$286:$CJ$315</c:f>
              <c:numCache>
                <c:formatCode>0.00%</c:formatCode>
                <c:ptCount val="30"/>
                <c:pt idx="0">
                  <c:v>0.118421625736</c:v>
                </c:pt>
                <c:pt idx="1">
                  <c:v>0.11965504247599999</c:v>
                </c:pt>
                <c:pt idx="2">
                  <c:v>0.12101235197599999</c:v>
                </c:pt>
                <c:pt idx="3">
                  <c:v>0.12253894948199999</c:v>
                </c:pt>
                <c:pt idx="4">
                  <c:v>0.12380532809899999</c:v>
                </c:pt>
                <c:pt idx="5">
                  <c:v>0.125182919276</c:v>
                </c:pt>
                <c:pt idx="6">
                  <c:v>0.126242876477</c:v>
                </c:pt>
                <c:pt idx="7">
                  <c:v>0.12701794763800001</c:v>
                </c:pt>
                <c:pt idx="8">
                  <c:v>0.12762586136699999</c:v>
                </c:pt>
                <c:pt idx="9">
                  <c:v>0.12814359684499999</c:v>
                </c:pt>
                <c:pt idx="10">
                  <c:v>0.12861951461400001</c:v>
                </c:pt>
                <c:pt idx="11">
                  <c:v>0.12908859597700001</c:v>
                </c:pt>
                <c:pt idx="12">
                  <c:v>0.12957128997099998</c:v>
                </c:pt>
                <c:pt idx="13">
                  <c:v>0.130070317085</c:v>
                </c:pt>
                <c:pt idx="14">
                  <c:v>0.13057591979700001</c:v>
                </c:pt>
                <c:pt idx="15">
                  <c:v>0.131081780344</c:v>
                </c:pt>
                <c:pt idx="16">
                  <c:v>0.131578456447</c:v>
                </c:pt>
                <c:pt idx="17">
                  <c:v>0.13206210238299998</c:v>
                </c:pt>
                <c:pt idx="18">
                  <c:v>0.13252789379899999</c:v>
                </c:pt>
                <c:pt idx="19">
                  <c:v>0.13297296045000001</c:v>
                </c:pt>
                <c:pt idx="20">
                  <c:v>0.13339450985499998</c:v>
                </c:pt>
                <c:pt idx="21">
                  <c:v>0.133782415564</c:v>
                </c:pt>
                <c:pt idx="22">
                  <c:v>0.134136921948</c:v>
                </c:pt>
                <c:pt idx="23">
                  <c:v>0.13445532098899998</c:v>
                </c:pt>
                <c:pt idx="24">
                  <c:v>0.134732166041</c:v>
                </c:pt>
                <c:pt idx="25">
                  <c:v>0.134964932293</c:v>
                </c:pt>
                <c:pt idx="26">
                  <c:v>0.135149819491</c:v>
                </c:pt>
                <c:pt idx="27">
                  <c:v>0.135283638466</c:v>
                </c:pt>
                <c:pt idx="28">
                  <c:v>0.13536172899099999</c:v>
                </c:pt>
                <c:pt idx="29">
                  <c:v>0.13538082813800001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BC-4AD4-AF6A-5E79082F8C87}"/>
            </c:ext>
          </c:extLst>
        </c:ser>
        <c:ser>
          <c:idx val="7"/>
          <c:order val="7"/>
          <c:tx>
            <c:strRef>
              <c:f>'Long Term Yields by Qtr'!$CK$285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Qtr'!$CK$286:$CK$315</c:f>
              <c:numCache>
                <c:formatCode>0.00%</c:formatCode>
                <c:ptCount val="30"/>
                <c:pt idx="0">
                  <c:v>0.15582962573599998</c:v>
                </c:pt>
                <c:pt idx="1">
                  <c:v>0.157063042476</c:v>
                </c:pt>
                <c:pt idx="2">
                  <c:v>0.15842035197599999</c:v>
                </c:pt>
                <c:pt idx="3">
                  <c:v>0.159946949482</c:v>
                </c:pt>
                <c:pt idx="4">
                  <c:v>0.16121332809899999</c:v>
                </c:pt>
                <c:pt idx="5">
                  <c:v>0.162590919276</c:v>
                </c:pt>
                <c:pt idx="6">
                  <c:v>0.163650876477</c:v>
                </c:pt>
                <c:pt idx="7">
                  <c:v>0.164425947638</c:v>
                </c:pt>
                <c:pt idx="8">
                  <c:v>0.16503386136699999</c:v>
                </c:pt>
                <c:pt idx="9">
                  <c:v>0.16555159684499998</c:v>
                </c:pt>
                <c:pt idx="10">
                  <c:v>0.166027514614</c:v>
                </c:pt>
                <c:pt idx="11">
                  <c:v>0.16649659597700001</c:v>
                </c:pt>
                <c:pt idx="12">
                  <c:v>0.16697928997099998</c:v>
                </c:pt>
                <c:pt idx="13">
                  <c:v>0.16747831708499999</c:v>
                </c:pt>
                <c:pt idx="14">
                  <c:v>0.167983919797</c:v>
                </c:pt>
                <c:pt idx="15">
                  <c:v>0.168489780344</c:v>
                </c:pt>
                <c:pt idx="16">
                  <c:v>0.168986456447</c:v>
                </c:pt>
                <c:pt idx="17">
                  <c:v>0.16947010238299998</c:v>
                </c:pt>
                <c:pt idx="18">
                  <c:v>0.16993589379899998</c:v>
                </c:pt>
                <c:pt idx="19">
                  <c:v>0.17038096045000001</c:v>
                </c:pt>
                <c:pt idx="20">
                  <c:v>0.17080250985499998</c:v>
                </c:pt>
                <c:pt idx="21">
                  <c:v>0.171190415564</c:v>
                </c:pt>
                <c:pt idx="22">
                  <c:v>0.171544921948</c:v>
                </c:pt>
                <c:pt idx="23">
                  <c:v>0.17186332098899998</c:v>
                </c:pt>
                <c:pt idx="24">
                  <c:v>0.17214016604099999</c:v>
                </c:pt>
                <c:pt idx="25">
                  <c:v>0.17237293229299999</c:v>
                </c:pt>
                <c:pt idx="26">
                  <c:v>0.17255781949099999</c:v>
                </c:pt>
                <c:pt idx="27">
                  <c:v>0.172691638466</c:v>
                </c:pt>
                <c:pt idx="28">
                  <c:v>0.17276972899099999</c:v>
                </c:pt>
                <c:pt idx="29">
                  <c:v>0.17278882813800001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BC-4AD4-AF6A-5E79082F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5904"/>
        <c:axId val="117575616"/>
      </c:lineChart>
      <c:catAx>
        <c:axId val="11775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7575616"/>
        <c:crosses val="autoZero"/>
        <c:auto val="1"/>
        <c:lblAlgn val="ctr"/>
        <c:lblOffset val="100"/>
        <c:noMultiLvlLbl val="0"/>
      </c:catAx>
      <c:valAx>
        <c:axId val="117575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775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1: Current Bond Yields - AAA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'Current Yields by Qtr'!$G$4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Qtr'!$G$5:$G$34</c:f>
              <c:numCache>
                <c:formatCode>0.00%</c:formatCode>
                <c:ptCount val="30"/>
                <c:pt idx="0">
                  <c:v>9.4767384160000002E-3</c:v>
                </c:pt>
                <c:pt idx="1">
                  <c:v>1.3359019114999999E-2</c:v>
                </c:pt>
                <c:pt idx="2">
                  <c:v>1.6668963802E-2</c:v>
                </c:pt>
                <c:pt idx="3">
                  <c:v>2.0097028088000003E-2</c:v>
                </c:pt>
                <c:pt idx="4">
                  <c:v>2.2973332491999999E-2</c:v>
                </c:pt>
                <c:pt idx="5">
                  <c:v>2.5458866819E-2</c:v>
                </c:pt>
                <c:pt idx="6">
                  <c:v>2.7196143439000002E-2</c:v>
                </c:pt>
                <c:pt idx="7">
                  <c:v>2.8658522883000002E-2</c:v>
                </c:pt>
                <c:pt idx="8">
                  <c:v>2.9948921115999998E-2</c:v>
                </c:pt>
                <c:pt idx="9">
                  <c:v>3.0924930136222221E-2</c:v>
                </c:pt>
                <c:pt idx="10">
                  <c:v>3.1827271327444451E-2</c:v>
                </c:pt>
                <c:pt idx="11">
                  <c:v>3.2682826124666664E-2</c:v>
                </c:pt>
                <c:pt idx="12">
                  <c:v>3.350760983288889E-2</c:v>
                </c:pt>
                <c:pt idx="13">
                  <c:v>3.4304655420111109E-2</c:v>
                </c:pt>
                <c:pt idx="14">
                  <c:v>3.5079108482333331E-2</c:v>
                </c:pt>
                <c:pt idx="15">
                  <c:v>3.5833576837555559E-2</c:v>
                </c:pt>
                <c:pt idx="16">
                  <c:v>3.6571043042777779E-2</c:v>
                </c:pt>
                <c:pt idx="17">
                  <c:v>3.7290401043E-2</c:v>
                </c:pt>
                <c:pt idx="18">
                  <c:v>3.7993683996222223E-2</c:v>
                </c:pt>
                <c:pt idx="19">
                  <c:v>3.8681168931444444E-2</c:v>
                </c:pt>
                <c:pt idx="20">
                  <c:v>3.9358156479666666E-2</c:v>
                </c:pt>
                <c:pt idx="21">
                  <c:v>4.0014364017888888E-2</c:v>
                </c:pt>
                <c:pt idx="22">
                  <c:v>4.0654727127111115E-2</c:v>
                </c:pt>
                <c:pt idx="23">
                  <c:v>4.1278720220333333E-2</c:v>
                </c:pt>
                <c:pt idx="24">
                  <c:v>4.1886598538555558E-2</c:v>
                </c:pt>
                <c:pt idx="25">
                  <c:v>4.2476015332777776E-2</c:v>
                </c:pt>
                <c:pt idx="26">
                  <c:v>4.3046911265000001E-2</c:v>
                </c:pt>
                <c:pt idx="27">
                  <c:v>4.3598427326222225E-2</c:v>
                </c:pt>
                <c:pt idx="28">
                  <c:v>4.4129973246444437E-2</c:v>
                </c:pt>
                <c:pt idx="29">
                  <c:v>4.4639273980666666E-2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6-4425-A4BB-4B1C7DCB522E}"/>
            </c:ext>
          </c:extLst>
        </c:ser>
        <c:ser>
          <c:idx val="6"/>
          <c:order val="1"/>
          <c:tx>
            <c:strRef>
              <c:f>'Current Yields by Qtr'!$H$4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Qtr'!$H$5:$H$34</c:f>
              <c:numCache>
                <c:formatCode>0.00%</c:formatCode>
                <c:ptCount val="30"/>
                <c:pt idx="0">
                  <c:v>8.8361839310000002E-3</c:v>
                </c:pt>
                <c:pt idx="1">
                  <c:v>1.0707086696E-2</c:v>
                </c:pt>
                <c:pt idx="2">
                  <c:v>1.2601034439E-2</c:v>
                </c:pt>
                <c:pt idx="3">
                  <c:v>1.5240867445999999E-2</c:v>
                </c:pt>
                <c:pt idx="4">
                  <c:v>1.7962494319000002E-2</c:v>
                </c:pt>
                <c:pt idx="5">
                  <c:v>2.0848976369999998E-2</c:v>
                </c:pt>
                <c:pt idx="6">
                  <c:v>2.2769996300333335E-2</c:v>
                </c:pt>
                <c:pt idx="7">
                  <c:v>2.4292761867666667E-2</c:v>
                </c:pt>
                <c:pt idx="8">
                  <c:v>2.5571403440000001E-2</c:v>
                </c:pt>
                <c:pt idx="9">
                  <c:v>2.6561292650111111E-2</c:v>
                </c:pt>
                <c:pt idx="10">
                  <c:v>2.7471402067222223E-2</c:v>
                </c:pt>
                <c:pt idx="11">
                  <c:v>2.8347058440333334E-2</c:v>
                </c:pt>
                <c:pt idx="12">
                  <c:v>2.9216566165444442E-2</c:v>
                </c:pt>
                <c:pt idx="13">
                  <c:v>3.0093981254555556E-2</c:v>
                </c:pt>
                <c:pt idx="14">
                  <c:v>3.0974001196666667E-2</c:v>
                </c:pt>
                <c:pt idx="15">
                  <c:v>3.1852802041777782E-2</c:v>
                </c:pt>
                <c:pt idx="16">
                  <c:v>3.2723315977888884E-2</c:v>
                </c:pt>
                <c:pt idx="17">
                  <c:v>3.3583194503E-2</c:v>
                </c:pt>
                <c:pt idx="18">
                  <c:v>3.4429176633111111E-2</c:v>
                </c:pt>
                <c:pt idx="19">
                  <c:v>3.5259534094222222E-2</c:v>
                </c:pt>
                <c:pt idx="20">
                  <c:v>3.6073298040333338E-2</c:v>
                </c:pt>
                <c:pt idx="21">
                  <c:v>3.6859665522444442E-2</c:v>
                </c:pt>
                <c:pt idx="22">
                  <c:v>3.7620651007555551E-2</c:v>
                </c:pt>
                <c:pt idx="23">
                  <c:v>3.8354451163666661E-2</c:v>
                </c:pt>
                <c:pt idx="24">
                  <c:v>3.9056087853777774E-2</c:v>
                </c:pt>
                <c:pt idx="25">
                  <c:v>3.9723800261888889E-2</c:v>
                </c:pt>
                <c:pt idx="26">
                  <c:v>4.0354528708999998E-2</c:v>
                </c:pt>
                <c:pt idx="27">
                  <c:v>4.0945822037111106E-2</c:v>
                </c:pt>
                <c:pt idx="28">
                  <c:v>4.149318704222222E-2</c:v>
                </c:pt>
                <c:pt idx="29">
                  <c:v>4.1994099930333331E-2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6-4425-A4BB-4B1C7DCB522E}"/>
            </c:ext>
          </c:extLst>
        </c:ser>
        <c:ser>
          <c:idx val="0"/>
          <c:order val="2"/>
          <c:tx>
            <c:strRef>
              <c:f>'Current Yields by Qtr'!$I$4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Qtr'!$I$5:$I$34</c:f>
              <c:numCache>
                <c:formatCode>0.00%</c:formatCode>
                <c:ptCount val="30"/>
                <c:pt idx="0">
                  <c:v>7.706212778E-3</c:v>
                </c:pt>
                <c:pt idx="1">
                  <c:v>8.7979657389999997E-3</c:v>
                </c:pt>
                <c:pt idx="2">
                  <c:v>1.0341129336E-2</c:v>
                </c:pt>
                <c:pt idx="3">
                  <c:v>1.2226156363E-2</c:v>
                </c:pt>
                <c:pt idx="4">
                  <c:v>1.467929342E-2</c:v>
                </c:pt>
                <c:pt idx="5">
                  <c:v>1.7420443455999999E-2</c:v>
                </c:pt>
                <c:pt idx="6">
                  <c:v>1.8955346235333334E-2</c:v>
                </c:pt>
                <c:pt idx="7">
                  <c:v>2.0095906659666665E-2</c:v>
                </c:pt>
                <c:pt idx="8">
                  <c:v>2.1005535340999998E-2</c:v>
                </c:pt>
                <c:pt idx="9">
                  <c:v>2.1821337872666664E-2</c:v>
                </c:pt>
                <c:pt idx="10">
                  <c:v>2.2579494632333334E-2</c:v>
                </c:pt>
                <c:pt idx="11">
                  <c:v>2.3327757082000002E-2</c:v>
                </c:pt>
                <c:pt idx="12">
                  <c:v>2.4097195724666669E-2</c:v>
                </c:pt>
                <c:pt idx="13">
                  <c:v>2.4899515518333332E-2</c:v>
                </c:pt>
                <c:pt idx="14">
                  <c:v>2.5724090113E-2</c:v>
                </c:pt>
                <c:pt idx="15">
                  <c:v>2.6562656871666666E-2</c:v>
                </c:pt>
                <c:pt idx="16">
                  <c:v>2.740472819433333E-2</c:v>
                </c:pt>
                <c:pt idx="17">
                  <c:v>2.8245345913E-2</c:v>
                </c:pt>
                <c:pt idx="18">
                  <c:v>2.9079451343666667E-2</c:v>
                </c:pt>
                <c:pt idx="19">
                  <c:v>2.9903687369333333E-2</c:v>
                </c:pt>
                <c:pt idx="20">
                  <c:v>3.0715842380999999E-2</c:v>
                </c:pt>
                <c:pt idx="21">
                  <c:v>3.1504486910666665E-2</c:v>
                </c:pt>
                <c:pt idx="22">
                  <c:v>3.2270633118333336E-2</c:v>
                </c:pt>
                <c:pt idx="23">
                  <c:v>3.3012065797000001E-2</c:v>
                </c:pt>
                <c:pt idx="24">
                  <c:v>3.3723171388666665E-2</c:v>
                </c:pt>
                <c:pt idx="25">
                  <c:v>3.4401871559333337E-2</c:v>
                </c:pt>
                <c:pt idx="26">
                  <c:v>3.5044769502999999E-2</c:v>
                </c:pt>
                <c:pt idx="27">
                  <c:v>3.5649248968666669E-2</c:v>
                </c:pt>
                <c:pt idx="28">
                  <c:v>3.6210431442333331E-2</c:v>
                </c:pt>
                <c:pt idx="29">
                  <c:v>3.6725635279999995E-2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F6-4425-A4BB-4B1C7DCB522E}"/>
            </c:ext>
          </c:extLst>
        </c:ser>
        <c:ser>
          <c:idx val="1"/>
          <c:order val="3"/>
          <c:tx>
            <c:strRef>
              <c:f>'Current Yields by Qtr'!$J$4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Qtr'!$J$5:$J$34</c:f>
              <c:numCache>
                <c:formatCode>0.00%</c:formatCode>
                <c:ptCount val="30"/>
                <c:pt idx="0">
                  <c:v>9.7076257359999998E-3</c:v>
                </c:pt>
                <c:pt idx="1">
                  <c:v>1.1031042476000001E-2</c:v>
                </c:pt>
                <c:pt idx="2">
                  <c:v>1.2478351976000002E-2</c:v>
                </c:pt>
                <c:pt idx="3">
                  <c:v>1.4094949482000001E-2</c:v>
                </c:pt>
                <c:pt idx="4">
                  <c:v>1.6406328099E-2</c:v>
                </c:pt>
                <c:pt idx="5">
                  <c:v>1.8828919276E-2</c:v>
                </c:pt>
                <c:pt idx="6">
                  <c:v>2.0187209810333333E-2</c:v>
                </c:pt>
                <c:pt idx="7">
                  <c:v>2.1260614304666667E-2</c:v>
                </c:pt>
                <c:pt idx="8">
                  <c:v>2.2166861366999999E-2</c:v>
                </c:pt>
                <c:pt idx="9">
                  <c:v>2.3026596845E-2</c:v>
                </c:pt>
                <c:pt idx="10">
                  <c:v>2.3844514614000001E-2</c:v>
                </c:pt>
                <c:pt idx="11">
                  <c:v>2.4655595977000001E-2</c:v>
                </c:pt>
                <c:pt idx="12">
                  <c:v>2.5480289970999999E-2</c:v>
                </c:pt>
                <c:pt idx="13">
                  <c:v>2.6321317085E-2</c:v>
                </c:pt>
                <c:pt idx="14">
                  <c:v>2.7168919796999997E-2</c:v>
                </c:pt>
                <c:pt idx="15">
                  <c:v>2.8016780344E-2</c:v>
                </c:pt>
                <c:pt idx="16">
                  <c:v>2.8855456446999998E-2</c:v>
                </c:pt>
                <c:pt idx="17">
                  <c:v>2.9681102383000001E-2</c:v>
                </c:pt>
                <c:pt idx="18">
                  <c:v>3.0488893799000001E-2</c:v>
                </c:pt>
                <c:pt idx="19">
                  <c:v>3.1275960450000001E-2</c:v>
                </c:pt>
                <c:pt idx="20">
                  <c:v>3.2039509854999995E-2</c:v>
                </c:pt>
                <c:pt idx="21">
                  <c:v>3.2769415564000003E-2</c:v>
                </c:pt>
                <c:pt idx="22">
                  <c:v>3.3465921948000001E-2</c:v>
                </c:pt>
                <c:pt idx="23">
                  <c:v>3.4126320988999995E-2</c:v>
                </c:pt>
                <c:pt idx="24">
                  <c:v>3.4745166040999996E-2</c:v>
                </c:pt>
                <c:pt idx="25">
                  <c:v>3.5319932292999998E-2</c:v>
                </c:pt>
                <c:pt idx="26">
                  <c:v>3.5846819491E-2</c:v>
                </c:pt>
                <c:pt idx="27">
                  <c:v>3.6322638466E-2</c:v>
                </c:pt>
                <c:pt idx="28">
                  <c:v>3.6742728991E-2</c:v>
                </c:pt>
                <c:pt idx="29">
                  <c:v>3.7103828137999999E-2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F6-4425-A4BB-4B1C7DCB5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79136"/>
        <c:axId val="85588160"/>
      </c:lineChart>
      <c:catAx>
        <c:axId val="891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85588160"/>
        <c:crosses val="autoZero"/>
        <c:auto val="1"/>
        <c:lblAlgn val="ctr"/>
        <c:lblOffset val="100"/>
        <c:noMultiLvlLbl val="0"/>
      </c:catAx>
      <c:valAx>
        <c:axId val="85588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917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2: Current Bond Yields - 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'Current Yields by Qtr'!$G$39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Qtr'!$G$40:$G$69</c:f>
              <c:numCache>
                <c:formatCode>0.00%</c:formatCode>
                <c:ptCount val="30"/>
                <c:pt idx="0">
                  <c:v>1.2085238416E-2</c:v>
                </c:pt>
                <c:pt idx="1">
                  <c:v>1.6221019114999999E-2</c:v>
                </c:pt>
                <c:pt idx="2">
                  <c:v>1.9784463802E-2</c:v>
                </c:pt>
                <c:pt idx="3">
                  <c:v>2.3466028088000003E-2</c:v>
                </c:pt>
                <c:pt idx="4">
                  <c:v>2.6127832492E-2</c:v>
                </c:pt>
                <c:pt idx="5">
                  <c:v>2.8398866819000002E-2</c:v>
                </c:pt>
                <c:pt idx="6">
                  <c:v>3.0619143439000001E-2</c:v>
                </c:pt>
                <c:pt idx="7">
                  <c:v>3.2564522883000005E-2</c:v>
                </c:pt>
                <c:pt idx="8">
                  <c:v>3.3706046115999998E-2</c:v>
                </c:pt>
                <c:pt idx="9">
                  <c:v>3.4732457913999995E-2</c:v>
                </c:pt>
                <c:pt idx="10">
                  <c:v>3.5685201882999999E-2</c:v>
                </c:pt>
                <c:pt idx="11">
                  <c:v>3.6591159457999997E-2</c:v>
                </c:pt>
                <c:pt idx="12">
                  <c:v>3.7466345944000001E-2</c:v>
                </c:pt>
                <c:pt idx="13">
                  <c:v>3.8313794309000004E-2</c:v>
                </c:pt>
                <c:pt idx="14">
                  <c:v>3.9138650148999997E-2</c:v>
                </c:pt>
                <c:pt idx="15">
                  <c:v>3.9943521282000002E-2</c:v>
                </c:pt>
                <c:pt idx="16">
                  <c:v>4.0731390265E-2</c:v>
                </c:pt>
                <c:pt idx="17">
                  <c:v>4.1501151042999999E-2</c:v>
                </c:pt>
                <c:pt idx="18">
                  <c:v>4.2254836774E-2</c:v>
                </c:pt>
                <c:pt idx="19">
                  <c:v>4.2992724487000006E-2</c:v>
                </c:pt>
                <c:pt idx="20">
                  <c:v>4.3720114813000005E-2</c:v>
                </c:pt>
                <c:pt idx="21">
                  <c:v>4.4426725128999998E-2</c:v>
                </c:pt>
                <c:pt idx="22">
                  <c:v>4.5117491016000003E-2</c:v>
                </c:pt>
                <c:pt idx="23">
                  <c:v>4.5791886886999998E-2</c:v>
                </c:pt>
                <c:pt idx="24">
                  <c:v>4.6450167983000001E-2</c:v>
                </c:pt>
                <c:pt idx="25">
                  <c:v>4.7089987555000004E-2</c:v>
                </c:pt>
                <c:pt idx="26">
                  <c:v>4.7711286265E-2</c:v>
                </c:pt>
                <c:pt idx="27">
                  <c:v>4.8313205104000001E-2</c:v>
                </c:pt>
                <c:pt idx="28">
                  <c:v>4.8895153801999998E-2</c:v>
                </c:pt>
                <c:pt idx="29">
                  <c:v>4.9454857313999998E-2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A-4A27-A4B8-4D499633BC1B}"/>
            </c:ext>
          </c:extLst>
        </c:ser>
        <c:ser>
          <c:idx val="5"/>
          <c:order val="1"/>
          <c:tx>
            <c:strRef>
              <c:f>'Current Yields by Qtr'!$H$39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Qtr'!$H$40:$H$69</c:f>
              <c:numCache>
                <c:formatCode>0.00%</c:formatCode>
                <c:ptCount val="30"/>
                <c:pt idx="0">
                  <c:v>1.1629183931000001E-2</c:v>
                </c:pt>
                <c:pt idx="1">
                  <c:v>1.4142086695999999E-2</c:v>
                </c:pt>
                <c:pt idx="2">
                  <c:v>1.6678034439000001E-2</c:v>
                </c:pt>
                <c:pt idx="3">
                  <c:v>1.9959867446E-2</c:v>
                </c:pt>
                <c:pt idx="4">
                  <c:v>2.2092994319000001E-2</c:v>
                </c:pt>
                <c:pt idx="5">
                  <c:v>2.4390976369999998E-2</c:v>
                </c:pt>
                <c:pt idx="6">
                  <c:v>2.6215662967000002E-2</c:v>
                </c:pt>
                <c:pt idx="7">
                  <c:v>2.7642095201E-2</c:v>
                </c:pt>
                <c:pt idx="8">
                  <c:v>2.882440344E-2</c:v>
                </c:pt>
                <c:pt idx="9">
                  <c:v>2.9926881539E-2</c:v>
                </c:pt>
                <c:pt idx="10">
                  <c:v>3.0949579844999998E-2</c:v>
                </c:pt>
                <c:pt idx="11">
                  <c:v>3.1937825107000002E-2</c:v>
                </c:pt>
                <c:pt idx="12">
                  <c:v>3.2919921721000001E-2</c:v>
                </c:pt>
                <c:pt idx="13">
                  <c:v>3.3909925699000004E-2</c:v>
                </c:pt>
                <c:pt idx="14">
                  <c:v>3.4902534530000001E-2</c:v>
                </c:pt>
                <c:pt idx="15">
                  <c:v>3.5893924263999996E-2</c:v>
                </c:pt>
                <c:pt idx="16">
                  <c:v>3.6877027088999995E-2</c:v>
                </c:pt>
                <c:pt idx="17">
                  <c:v>3.7849494503E-2</c:v>
                </c:pt>
                <c:pt idx="18">
                  <c:v>3.8808065522000001E-2</c:v>
                </c:pt>
                <c:pt idx="19">
                  <c:v>3.9751011871999996E-2</c:v>
                </c:pt>
                <c:pt idx="20">
                  <c:v>4.0677364707000001E-2</c:v>
                </c:pt>
                <c:pt idx="21">
                  <c:v>4.1576321077999995E-2</c:v>
                </c:pt>
                <c:pt idx="22">
                  <c:v>4.2449895451999994E-2</c:v>
                </c:pt>
                <c:pt idx="23">
                  <c:v>4.3296284497000001E-2</c:v>
                </c:pt>
                <c:pt idx="24">
                  <c:v>4.411051007599999E-2</c:v>
                </c:pt>
                <c:pt idx="25">
                  <c:v>4.4890811372999995E-2</c:v>
                </c:pt>
                <c:pt idx="26">
                  <c:v>4.5634128709000001E-2</c:v>
                </c:pt>
                <c:pt idx="27">
                  <c:v>4.6338010925999998E-2</c:v>
                </c:pt>
                <c:pt idx="28">
                  <c:v>4.6997964820000002E-2</c:v>
                </c:pt>
                <c:pt idx="29">
                  <c:v>4.7611466596999996E-2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A-4A27-A4B8-4D499633BC1B}"/>
            </c:ext>
          </c:extLst>
        </c:ser>
        <c:ser>
          <c:idx val="6"/>
          <c:order val="2"/>
          <c:tx>
            <c:strRef>
              <c:f>'Current Yields by Qtr'!$I$39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Qtr'!$I$40:$I$69</c:f>
              <c:numCache>
                <c:formatCode>0.00%</c:formatCode>
                <c:ptCount val="30"/>
                <c:pt idx="0">
                  <c:v>9.5502127780000001E-3</c:v>
                </c:pt>
                <c:pt idx="1">
                  <c:v>1.1296965739000001E-2</c:v>
                </c:pt>
                <c:pt idx="2">
                  <c:v>1.3495129336E-2</c:v>
                </c:pt>
                <c:pt idx="3">
                  <c:v>1.6035156363E-2</c:v>
                </c:pt>
                <c:pt idx="4">
                  <c:v>1.7439793419999999E-2</c:v>
                </c:pt>
                <c:pt idx="5">
                  <c:v>1.9132443456000001E-2</c:v>
                </c:pt>
                <c:pt idx="6">
                  <c:v>2.0813346235333333E-2</c:v>
                </c:pt>
                <c:pt idx="7">
                  <c:v>2.2099906659666668E-2</c:v>
                </c:pt>
                <c:pt idx="8">
                  <c:v>2.3155535340999997E-2</c:v>
                </c:pt>
                <c:pt idx="9">
                  <c:v>2.4080796206E-2</c:v>
                </c:pt>
                <c:pt idx="10">
                  <c:v>2.4948411299000002E-2</c:v>
                </c:pt>
                <c:pt idx="11">
                  <c:v>2.5806132082E-2</c:v>
                </c:pt>
                <c:pt idx="12">
                  <c:v>2.6685029058E-2</c:v>
                </c:pt>
                <c:pt idx="13">
                  <c:v>2.7596807184999999E-2</c:v>
                </c:pt>
                <c:pt idx="14">
                  <c:v>2.8530840113E-2</c:v>
                </c:pt>
                <c:pt idx="15">
                  <c:v>2.9478865205000003E-2</c:v>
                </c:pt>
                <c:pt idx="16">
                  <c:v>3.0430394861E-2</c:v>
                </c:pt>
                <c:pt idx="17">
                  <c:v>3.1380470913000003E-2</c:v>
                </c:pt>
                <c:pt idx="18">
                  <c:v>3.2324034676999999E-2</c:v>
                </c:pt>
                <c:pt idx="19">
                  <c:v>3.3257729036000001E-2</c:v>
                </c:pt>
                <c:pt idx="20">
                  <c:v>3.4179342380999997E-2</c:v>
                </c:pt>
                <c:pt idx="21">
                  <c:v>3.5077445244E-2</c:v>
                </c:pt>
                <c:pt idx="22">
                  <c:v>3.5953049785000003E-2</c:v>
                </c:pt>
                <c:pt idx="23">
                  <c:v>3.6803940797000001E-2</c:v>
                </c:pt>
                <c:pt idx="24">
                  <c:v>3.7624504721999998E-2</c:v>
                </c:pt>
                <c:pt idx="25">
                  <c:v>3.8412663226000003E-2</c:v>
                </c:pt>
                <c:pt idx="26">
                  <c:v>3.9165019502999998E-2</c:v>
                </c:pt>
                <c:pt idx="27">
                  <c:v>3.9878957302000001E-2</c:v>
                </c:pt>
                <c:pt idx="28">
                  <c:v>4.0549598109000003E-2</c:v>
                </c:pt>
                <c:pt idx="29">
                  <c:v>4.117426028E-2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A-4A27-A4B8-4D499633BC1B}"/>
            </c:ext>
          </c:extLst>
        </c:ser>
        <c:ser>
          <c:idx val="0"/>
          <c:order val="3"/>
          <c:tx>
            <c:strRef>
              <c:f>'Current Yields by Qtr'!$J$39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Qtr'!$J$40:$J$69</c:f>
              <c:numCache>
                <c:formatCode>0.00%</c:formatCode>
                <c:ptCount val="30"/>
                <c:pt idx="0">
                  <c:v>1.1316125736E-2</c:v>
                </c:pt>
                <c:pt idx="1">
                  <c:v>1.3093042476000001E-2</c:v>
                </c:pt>
                <c:pt idx="2">
                  <c:v>1.4993851976000002E-2</c:v>
                </c:pt>
                <c:pt idx="3">
                  <c:v>1.7063949482000001E-2</c:v>
                </c:pt>
                <c:pt idx="4">
                  <c:v>1.8400828099E-2</c:v>
                </c:pt>
                <c:pt idx="5">
                  <c:v>1.9848919276E-2</c:v>
                </c:pt>
                <c:pt idx="6">
                  <c:v>2.1458209810333334E-2</c:v>
                </c:pt>
                <c:pt idx="7">
                  <c:v>2.2782614304666667E-2</c:v>
                </c:pt>
                <c:pt idx="8">
                  <c:v>2.3939861367E-2</c:v>
                </c:pt>
                <c:pt idx="9">
                  <c:v>2.4893346845000004E-2</c:v>
                </c:pt>
                <c:pt idx="10">
                  <c:v>2.5805014614000001E-2</c:v>
                </c:pt>
                <c:pt idx="11">
                  <c:v>2.6709845977000001E-2</c:v>
                </c:pt>
                <c:pt idx="12">
                  <c:v>2.7628289971000003E-2</c:v>
                </c:pt>
                <c:pt idx="13">
                  <c:v>2.8563067085000001E-2</c:v>
                </c:pt>
                <c:pt idx="14">
                  <c:v>2.9504419796999998E-2</c:v>
                </c:pt>
                <c:pt idx="15">
                  <c:v>3.0446030344000001E-2</c:v>
                </c:pt>
                <c:pt idx="16">
                  <c:v>3.1378456446999999E-2</c:v>
                </c:pt>
                <c:pt idx="17">
                  <c:v>3.2297852383000002E-2</c:v>
                </c:pt>
                <c:pt idx="18">
                  <c:v>3.3199393798999999E-2</c:v>
                </c:pt>
                <c:pt idx="19">
                  <c:v>3.4080210450000002E-2</c:v>
                </c:pt>
                <c:pt idx="20">
                  <c:v>3.4937509855E-2</c:v>
                </c:pt>
                <c:pt idx="21">
                  <c:v>3.5761165564000004E-2</c:v>
                </c:pt>
                <c:pt idx="22">
                  <c:v>3.6551421947999999E-2</c:v>
                </c:pt>
                <c:pt idx="23">
                  <c:v>3.7305570988999996E-2</c:v>
                </c:pt>
                <c:pt idx="24">
                  <c:v>3.8018166041000001E-2</c:v>
                </c:pt>
                <c:pt idx="25">
                  <c:v>3.8686682292999999E-2</c:v>
                </c:pt>
                <c:pt idx="26">
                  <c:v>3.9307319490999998E-2</c:v>
                </c:pt>
                <c:pt idx="27">
                  <c:v>3.9876888466000002E-2</c:v>
                </c:pt>
                <c:pt idx="28">
                  <c:v>4.0390728991000005E-2</c:v>
                </c:pt>
                <c:pt idx="29">
                  <c:v>4.0845578138000008E-2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A-4A27-A4B8-4D499633B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80160"/>
        <c:axId val="110600768"/>
      </c:lineChart>
      <c:catAx>
        <c:axId val="8918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0600768"/>
        <c:crosses val="autoZero"/>
        <c:auto val="1"/>
        <c:lblAlgn val="ctr"/>
        <c:lblOffset val="100"/>
        <c:noMultiLvlLbl val="0"/>
      </c:catAx>
      <c:valAx>
        <c:axId val="110600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918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3: Current Bond Yields -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'Current Yields by Qtr'!$G$74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Qtr'!$G$75:$G$104</c:f>
              <c:numCache>
                <c:formatCode>0.00%</c:formatCode>
                <c:ptCount val="30"/>
                <c:pt idx="0">
                  <c:v>1.5007738416000001E-2</c:v>
                </c:pt>
                <c:pt idx="1">
                  <c:v>1.8979019115000002E-2</c:v>
                </c:pt>
                <c:pt idx="2">
                  <c:v>2.2377963802000002E-2</c:v>
                </c:pt>
                <c:pt idx="3">
                  <c:v>2.5895028088000004E-2</c:v>
                </c:pt>
                <c:pt idx="4">
                  <c:v>2.8683332492000002E-2</c:v>
                </c:pt>
                <c:pt idx="5">
                  <c:v>3.1080866818999998E-2</c:v>
                </c:pt>
                <c:pt idx="6">
                  <c:v>3.2912476772333332E-2</c:v>
                </c:pt>
                <c:pt idx="7">
                  <c:v>3.4469189549666671E-2</c:v>
                </c:pt>
                <c:pt idx="8">
                  <c:v>3.5853921115999998E-2</c:v>
                </c:pt>
                <c:pt idx="9">
                  <c:v>3.6831341247333331E-2</c:v>
                </c:pt>
                <c:pt idx="10">
                  <c:v>3.7735093549666671E-2</c:v>
                </c:pt>
                <c:pt idx="11">
                  <c:v>3.8592059457999997E-2</c:v>
                </c:pt>
                <c:pt idx="12">
                  <c:v>3.941825427733333E-2</c:v>
                </c:pt>
                <c:pt idx="13">
                  <c:v>4.0216710975666668E-2</c:v>
                </c:pt>
                <c:pt idx="14">
                  <c:v>4.0992575148999996E-2</c:v>
                </c:pt>
                <c:pt idx="15">
                  <c:v>4.174845461533333E-2</c:v>
                </c:pt>
                <c:pt idx="16">
                  <c:v>4.2487331931666664E-2</c:v>
                </c:pt>
                <c:pt idx="17">
                  <c:v>4.3208101043000005E-2</c:v>
                </c:pt>
                <c:pt idx="18">
                  <c:v>4.3912795107333327E-2</c:v>
                </c:pt>
                <c:pt idx="19">
                  <c:v>4.4601691153666662E-2</c:v>
                </c:pt>
                <c:pt idx="20">
                  <c:v>4.5280089812999996E-2</c:v>
                </c:pt>
                <c:pt idx="21">
                  <c:v>4.5937708462333332E-2</c:v>
                </c:pt>
                <c:pt idx="22">
                  <c:v>4.6579482682666665E-2</c:v>
                </c:pt>
                <c:pt idx="23">
                  <c:v>4.7204886887000003E-2</c:v>
                </c:pt>
                <c:pt idx="24">
                  <c:v>4.7814176316333334E-2</c:v>
                </c:pt>
                <c:pt idx="25">
                  <c:v>4.8405004221666666E-2</c:v>
                </c:pt>
                <c:pt idx="26">
                  <c:v>4.8977311265000004E-2</c:v>
                </c:pt>
                <c:pt idx="27">
                  <c:v>4.9530238437333327E-2</c:v>
                </c:pt>
                <c:pt idx="28">
                  <c:v>5.0063195468666666E-2</c:v>
                </c:pt>
                <c:pt idx="29">
                  <c:v>5.0573907313999994E-2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B-433E-A2C5-116A0B4D9462}"/>
            </c:ext>
          </c:extLst>
        </c:ser>
        <c:ser>
          <c:idx val="5"/>
          <c:order val="1"/>
          <c:tx>
            <c:strRef>
              <c:f>'Current Yields by Qtr'!$H$74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Qtr'!$H$75:$H$104</c:f>
              <c:numCache>
                <c:formatCode>0.00%</c:formatCode>
                <c:ptCount val="30"/>
                <c:pt idx="0">
                  <c:v>1.4397683930999999E-2</c:v>
                </c:pt>
                <c:pt idx="1">
                  <c:v>1.6780086696E-2</c:v>
                </c:pt>
                <c:pt idx="2">
                  <c:v>1.9185534439E-2</c:v>
                </c:pt>
                <c:pt idx="3">
                  <c:v>2.2336867445999997E-2</c:v>
                </c:pt>
                <c:pt idx="4">
                  <c:v>2.4757994319000002E-2</c:v>
                </c:pt>
                <c:pt idx="5">
                  <c:v>2.7343976369999998E-2</c:v>
                </c:pt>
                <c:pt idx="6">
                  <c:v>2.9342996300333334E-2</c:v>
                </c:pt>
                <c:pt idx="7">
                  <c:v>3.0943761867666668E-2</c:v>
                </c:pt>
                <c:pt idx="8">
                  <c:v>3.230040344E-2</c:v>
                </c:pt>
                <c:pt idx="9">
                  <c:v>3.3301414872333332E-2</c:v>
                </c:pt>
                <c:pt idx="10">
                  <c:v>3.4222646511666663E-2</c:v>
                </c:pt>
                <c:pt idx="11">
                  <c:v>3.5109425107000006E-2</c:v>
                </c:pt>
                <c:pt idx="12">
                  <c:v>3.5990055054333336E-2</c:v>
                </c:pt>
                <c:pt idx="13">
                  <c:v>3.6878592365666665E-2</c:v>
                </c:pt>
                <c:pt idx="14">
                  <c:v>3.7769734530000001E-2</c:v>
                </c:pt>
                <c:pt idx="15">
                  <c:v>3.8659657597333336E-2</c:v>
                </c:pt>
                <c:pt idx="16">
                  <c:v>3.9541293755666666E-2</c:v>
                </c:pt>
                <c:pt idx="17">
                  <c:v>4.0412294503000004E-2</c:v>
                </c:pt>
                <c:pt idx="18">
                  <c:v>4.1269398855333331E-2</c:v>
                </c:pt>
                <c:pt idx="19">
                  <c:v>4.2110878538666664E-2</c:v>
                </c:pt>
                <c:pt idx="20">
                  <c:v>4.2935764707000001E-2</c:v>
                </c:pt>
                <c:pt idx="21">
                  <c:v>4.3733254411333335E-2</c:v>
                </c:pt>
                <c:pt idx="22">
                  <c:v>4.4505362118666666E-2</c:v>
                </c:pt>
                <c:pt idx="23">
                  <c:v>4.5250284496999998E-2</c:v>
                </c:pt>
                <c:pt idx="24">
                  <c:v>4.5963043409333333E-2</c:v>
                </c:pt>
                <c:pt idx="25">
                  <c:v>4.664187803966667E-2</c:v>
                </c:pt>
                <c:pt idx="26">
                  <c:v>4.7283728709000002E-2</c:v>
                </c:pt>
                <c:pt idx="27">
                  <c:v>4.7886144259333338E-2</c:v>
                </c:pt>
                <c:pt idx="28">
                  <c:v>4.8444631486666667E-2</c:v>
                </c:pt>
                <c:pt idx="29">
                  <c:v>4.8956666597000001E-2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B-433E-A2C5-116A0B4D9462}"/>
            </c:ext>
          </c:extLst>
        </c:ser>
        <c:ser>
          <c:idx val="6"/>
          <c:order val="2"/>
          <c:tx>
            <c:strRef>
              <c:f>'Current Yields by Qtr'!$I$74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Qtr'!$I$75:$I$104</c:f>
              <c:numCache>
                <c:formatCode>0.00%</c:formatCode>
                <c:ptCount val="30"/>
                <c:pt idx="0">
                  <c:v>1.1477712777999999E-2</c:v>
                </c:pt>
                <c:pt idx="1">
                  <c:v>1.3323965739E-2</c:v>
                </c:pt>
                <c:pt idx="2">
                  <c:v>1.5621629336E-2</c:v>
                </c:pt>
                <c:pt idx="3">
                  <c:v>1.8261156362999999E-2</c:v>
                </c:pt>
                <c:pt idx="4">
                  <c:v>2.020229342E-2</c:v>
                </c:pt>
                <c:pt idx="5">
                  <c:v>2.2431443456E-2</c:v>
                </c:pt>
                <c:pt idx="6">
                  <c:v>2.4300679568666668E-2</c:v>
                </c:pt>
                <c:pt idx="7">
                  <c:v>2.5775573326333331E-2</c:v>
                </c:pt>
                <c:pt idx="8">
                  <c:v>2.7019535341E-2</c:v>
                </c:pt>
                <c:pt idx="9">
                  <c:v>2.7864437872666667E-2</c:v>
                </c:pt>
                <c:pt idx="10">
                  <c:v>2.865169463233333E-2</c:v>
                </c:pt>
                <c:pt idx="11">
                  <c:v>2.9429057081999999E-2</c:v>
                </c:pt>
                <c:pt idx="12">
                  <c:v>3.0227595724666666E-2</c:v>
                </c:pt>
                <c:pt idx="13">
                  <c:v>3.105901551833333E-2</c:v>
                </c:pt>
                <c:pt idx="14">
                  <c:v>3.1912690112999999E-2</c:v>
                </c:pt>
                <c:pt idx="15">
                  <c:v>3.2780356871666666E-2</c:v>
                </c:pt>
                <c:pt idx="16">
                  <c:v>3.3651528194333327E-2</c:v>
                </c:pt>
                <c:pt idx="17">
                  <c:v>3.4521245913000001E-2</c:v>
                </c:pt>
                <c:pt idx="18">
                  <c:v>3.5384451343666662E-2</c:v>
                </c:pt>
                <c:pt idx="19">
                  <c:v>3.6237787369333335E-2</c:v>
                </c:pt>
                <c:pt idx="20">
                  <c:v>3.7079042381000002E-2</c:v>
                </c:pt>
                <c:pt idx="21">
                  <c:v>3.7896786910666669E-2</c:v>
                </c:pt>
                <c:pt idx="22">
                  <c:v>3.869203311833333E-2</c:v>
                </c:pt>
                <c:pt idx="23">
                  <c:v>3.9462565796999999E-2</c:v>
                </c:pt>
                <c:pt idx="24">
                  <c:v>4.0202771388666667E-2</c:v>
                </c:pt>
                <c:pt idx="25">
                  <c:v>4.0910571559333336E-2</c:v>
                </c:pt>
                <c:pt idx="26">
                  <c:v>4.1582569503000003E-2</c:v>
                </c:pt>
                <c:pt idx="27">
                  <c:v>4.221614896866667E-2</c:v>
                </c:pt>
                <c:pt idx="28">
                  <c:v>4.2806431442333336E-2</c:v>
                </c:pt>
                <c:pt idx="29">
                  <c:v>4.3350735279999997E-2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B-433E-A2C5-116A0B4D9462}"/>
            </c:ext>
          </c:extLst>
        </c:ser>
        <c:ser>
          <c:idx val="0"/>
          <c:order val="3"/>
          <c:tx>
            <c:strRef>
              <c:f>'Current Yields by Qtr'!$J$74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Qtr'!$J$75:$J$104</c:f>
              <c:numCache>
                <c:formatCode>0.00%</c:formatCode>
                <c:ptCount val="30"/>
                <c:pt idx="0">
                  <c:v>1.2835125736E-2</c:v>
                </c:pt>
                <c:pt idx="1">
                  <c:v>1.4787042476E-2</c:v>
                </c:pt>
                <c:pt idx="2">
                  <c:v>1.6862851976000001E-2</c:v>
                </c:pt>
                <c:pt idx="3">
                  <c:v>1.9107949482000001E-2</c:v>
                </c:pt>
                <c:pt idx="4">
                  <c:v>2.0883328098999999E-2</c:v>
                </c:pt>
                <c:pt idx="5">
                  <c:v>2.2769919276E-2</c:v>
                </c:pt>
                <c:pt idx="6">
                  <c:v>2.4544876476999999E-2</c:v>
                </c:pt>
                <c:pt idx="7">
                  <c:v>2.6034947638000003E-2</c:v>
                </c:pt>
                <c:pt idx="8">
                  <c:v>2.7357861366999997E-2</c:v>
                </c:pt>
                <c:pt idx="9">
                  <c:v>2.8233796845000003E-2</c:v>
                </c:pt>
                <c:pt idx="10">
                  <c:v>2.9067914613999997E-2</c:v>
                </c:pt>
                <c:pt idx="11">
                  <c:v>2.9895195977000001E-2</c:v>
                </c:pt>
                <c:pt idx="12">
                  <c:v>3.0736089971E-2</c:v>
                </c:pt>
                <c:pt idx="13">
                  <c:v>3.1593317085000003E-2</c:v>
                </c:pt>
                <c:pt idx="14">
                  <c:v>3.2457119797E-2</c:v>
                </c:pt>
                <c:pt idx="15">
                  <c:v>3.3321180344000001E-2</c:v>
                </c:pt>
                <c:pt idx="16">
                  <c:v>3.4176056446999996E-2</c:v>
                </c:pt>
                <c:pt idx="17">
                  <c:v>3.5017902382999996E-2</c:v>
                </c:pt>
                <c:pt idx="18">
                  <c:v>3.5841893799000005E-2</c:v>
                </c:pt>
                <c:pt idx="19">
                  <c:v>3.6645160450000006E-2</c:v>
                </c:pt>
                <c:pt idx="20">
                  <c:v>3.7424909854999994E-2</c:v>
                </c:pt>
                <c:pt idx="21">
                  <c:v>3.8171015564000002E-2</c:v>
                </c:pt>
                <c:pt idx="22">
                  <c:v>3.8883721948000001E-2</c:v>
                </c:pt>
                <c:pt idx="23">
                  <c:v>3.9560320989000003E-2</c:v>
                </c:pt>
                <c:pt idx="24">
                  <c:v>4.0195366040999998E-2</c:v>
                </c:pt>
                <c:pt idx="25">
                  <c:v>4.0786332293000001E-2</c:v>
                </c:pt>
                <c:pt idx="26">
                  <c:v>4.1329419491000004E-2</c:v>
                </c:pt>
                <c:pt idx="27">
                  <c:v>4.1821438466000005E-2</c:v>
                </c:pt>
                <c:pt idx="28">
                  <c:v>4.2257728991000006E-2</c:v>
                </c:pt>
                <c:pt idx="29">
                  <c:v>4.2635028138000006E-2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B-433E-A2C5-116A0B4D9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81696"/>
        <c:axId val="110603072"/>
      </c:lineChart>
      <c:catAx>
        <c:axId val="8918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110603072"/>
        <c:crosses val="autoZero"/>
        <c:auto val="1"/>
        <c:lblAlgn val="ctr"/>
        <c:lblOffset val="100"/>
        <c:noMultiLvlLbl val="0"/>
      </c:catAx>
      <c:valAx>
        <c:axId val="110603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918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4: Current Bond Yields - BBB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11814987884226E-2"/>
          <c:y val="0.11334633132154065"/>
          <c:w val="0.8681385311417571"/>
          <c:h val="0.77284669103063897"/>
        </c:manualLayout>
      </c:layout>
      <c:lineChart>
        <c:grouping val="standard"/>
        <c:varyColors val="0"/>
        <c:ser>
          <c:idx val="4"/>
          <c:order val="0"/>
          <c:tx>
            <c:strRef>
              <c:f>'Current Yields by Qtr'!$G$109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Qtr'!$G$110:$G$139</c:f>
              <c:numCache>
                <c:formatCode>0.00%</c:formatCode>
                <c:ptCount val="30"/>
                <c:pt idx="0">
                  <c:v>2.1070238416E-2</c:v>
                </c:pt>
                <c:pt idx="1">
                  <c:v>2.5949019114999999E-2</c:v>
                </c:pt>
                <c:pt idx="2">
                  <c:v>3.0255463801999997E-2</c:v>
                </c:pt>
                <c:pt idx="3">
                  <c:v>3.4680028087999998E-2</c:v>
                </c:pt>
                <c:pt idx="4">
                  <c:v>3.8217832492000003E-2</c:v>
                </c:pt>
                <c:pt idx="5">
                  <c:v>4.1364866819E-2</c:v>
                </c:pt>
                <c:pt idx="6">
                  <c:v>4.2915810105666669E-2</c:v>
                </c:pt>
                <c:pt idx="7">
                  <c:v>4.4191856216333335E-2</c:v>
                </c:pt>
                <c:pt idx="8">
                  <c:v>4.5295921115999997E-2</c:v>
                </c:pt>
                <c:pt idx="9">
                  <c:v>4.6357279342571431E-2</c:v>
                </c:pt>
                <c:pt idx="10">
                  <c:v>4.7344969740142857E-2</c:v>
                </c:pt>
                <c:pt idx="11">
                  <c:v>4.8285873743714285E-2</c:v>
                </c:pt>
                <c:pt idx="12">
                  <c:v>4.9196006658285718E-2</c:v>
                </c:pt>
                <c:pt idx="13">
                  <c:v>5.0078401451857144E-2</c:v>
                </c:pt>
                <c:pt idx="14">
                  <c:v>5.0938203720428565E-2</c:v>
                </c:pt>
                <c:pt idx="15">
                  <c:v>5.1778021282E-2</c:v>
                </c:pt>
                <c:pt idx="16">
                  <c:v>5.2600836693571434E-2</c:v>
                </c:pt>
                <c:pt idx="17">
                  <c:v>5.3405543900142863E-2</c:v>
                </c:pt>
                <c:pt idx="18">
                  <c:v>5.4194176059714286E-2</c:v>
                </c:pt>
                <c:pt idx="19">
                  <c:v>5.4967010201285714E-2</c:v>
                </c:pt>
                <c:pt idx="20">
                  <c:v>5.5729346955857142E-2</c:v>
                </c:pt>
                <c:pt idx="21">
                  <c:v>5.6470903700428572E-2</c:v>
                </c:pt>
                <c:pt idx="22">
                  <c:v>5.7196616015999999E-2</c:v>
                </c:pt>
                <c:pt idx="23">
                  <c:v>5.7905958315571424E-2</c:v>
                </c:pt>
                <c:pt idx="24">
                  <c:v>5.8599185840142856E-2</c:v>
                </c:pt>
                <c:pt idx="25">
                  <c:v>5.9273951840714288E-2</c:v>
                </c:pt>
                <c:pt idx="26">
                  <c:v>5.9930196979285713E-2</c:v>
                </c:pt>
                <c:pt idx="27">
                  <c:v>6.0567062246857144E-2</c:v>
                </c:pt>
                <c:pt idx="28">
                  <c:v>6.118395737342857E-2</c:v>
                </c:pt>
                <c:pt idx="29">
                  <c:v>6.1778607314000006E-2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B-42D6-ACE4-BD36E6D4F7C0}"/>
            </c:ext>
          </c:extLst>
        </c:ser>
        <c:ser>
          <c:idx val="5"/>
          <c:order val="1"/>
          <c:tx>
            <c:strRef>
              <c:f>'Current Yields by Qtr'!$H$109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Qtr'!$H$110:$H$139</c:f>
              <c:numCache>
                <c:formatCode>0.00%</c:formatCode>
                <c:ptCount val="30"/>
                <c:pt idx="0">
                  <c:v>2.2652683930999999E-2</c:v>
                </c:pt>
                <c:pt idx="1">
                  <c:v>2.5848086696E-2</c:v>
                </c:pt>
                <c:pt idx="2">
                  <c:v>2.9066534439000001E-2</c:v>
                </c:pt>
                <c:pt idx="3">
                  <c:v>3.3030867445999999E-2</c:v>
                </c:pt>
                <c:pt idx="4">
                  <c:v>3.6080994318999998E-2</c:v>
                </c:pt>
                <c:pt idx="5">
                  <c:v>3.9295976369999999E-2</c:v>
                </c:pt>
                <c:pt idx="6">
                  <c:v>4.1081329633666668E-2</c:v>
                </c:pt>
                <c:pt idx="7">
                  <c:v>4.2468428534333337E-2</c:v>
                </c:pt>
                <c:pt idx="8">
                  <c:v>4.3611403440000002E-2</c:v>
                </c:pt>
                <c:pt idx="9">
                  <c:v>4.4690110110428574E-2</c:v>
                </c:pt>
                <c:pt idx="10">
                  <c:v>4.5689036987857146E-2</c:v>
                </c:pt>
                <c:pt idx="11">
                  <c:v>4.6653510821285715E-2</c:v>
                </c:pt>
                <c:pt idx="12">
                  <c:v>4.7611836006714287E-2</c:v>
                </c:pt>
                <c:pt idx="13">
                  <c:v>4.8578068556142856E-2</c:v>
                </c:pt>
                <c:pt idx="14">
                  <c:v>4.9546905958571433E-2</c:v>
                </c:pt>
                <c:pt idx="15">
                  <c:v>5.0514524264000001E-2</c:v>
                </c:pt>
                <c:pt idx="16">
                  <c:v>5.1473855660428572E-2</c:v>
                </c:pt>
                <c:pt idx="17">
                  <c:v>5.2422551645857143E-2</c:v>
                </c:pt>
                <c:pt idx="18">
                  <c:v>5.3357351236285711E-2</c:v>
                </c:pt>
                <c:pt idx="19">
                  <c:v>5.4276526157714285E-2</c:v>
                </c:pt>
                <c:pt idx="20">
                  <c:v>5.5179107564142856E-2</c:v>
                </c:pt>
                <c:pt idx="21">
                  <c:v>5.6054292506571429E-2</c:v>
                </c:pt>
                <c:pt idx="22">
                  <c:v>5.6904095451999995E-2</c:v>
                </c:pt>
                <c:pt idx="23">
                  <c:v>5.7726713068428567E-2</c:v>
                </c:pt>
                <c:pt idx="24">
                  <c:v>5.8517167218857136E-2</c:v>
                </c:pt>
                <c:pt idx="25">
                  <c:v>5.9273697087285707E-2</c:v>
                </c:pt>
                <c:pt idx="26">
                  <c:v>5.9993242994714285E-2</c:v>
                </c:pt>
                <c:pt idx="27">
                  <c:v>6.0673353783142855E-2</c:v>
                </c:pt>
                <c:pt idx="28">
                  <c:v>6.1309536248571425E-2</c:v>
                </c:pt>
                <c:pt idx="29">
                  <c:v>6.1899266596999999E-2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B-42D6-ACE4-BD36E6D4F7C0}"/>
            </c:ext>
          </c:extLst>
        </c:ser>
        <c:ser>
          <c:idx val="6"/>
          <c:order val="2"/>
          <c:tx>
            <c:strRef>
              <c:f>'Current Yields by Qtr'!$I$109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Qtr'!$I$110:$I$139</c:f>
              <c:numCache>
                <c:formatCode>0.00%</c:formatCode>
                <c:ptCount val="30"/>
                <c:pt idx="0">
                  <c:v>1.6542212777999998E-2</c:v>
                </c:pt>
                <c:pt idx="1">
                  <c:v>1.9102965739E-2</c:v>
                </c:pt>
                <c:pt idx="2">
                  <c:v>2.2115129335999999E-2</c:v>
                </c:pt>
                <c:pt idx="3">
                  <c:v>2.5469156363000001E-2</c:v>
                </c:pt>
                <c:pt idx="4">
                  <c:v>2.8093793419999999E-2</c:v>
                </c:pt>
                <c:pt idx="5">
                  <c:v>3.1006443456000003E-2</c:v>
                </c:pt>
                <c:pt idx="6">
                  <c:v>3.296634623533333E-2</c:v>
                </c:pt>
                <c:pt idx="7">
                  <c:v>3.453190665966667E-2</c:v>
                </c:pt>
                <c:pt idx="8">
                  <c:v>3.5866535340999997E-2</c:v>
                </c:pt>
                <c:pt idx="9">
                  <c:v>3.6769742634571431E-2</c:v>
                </c:pt>
                <c:pt idx="10">
                  <c:v>3.7615304156142858E-2</c:v>
                </c:pt>
                <c:pt idx="11">
                  <c:v>3.845097136771429E-2</c:v>
                </c:pt>
                <c:pt idx="12">
                  <c:v>3.9307814772285718E-2</c:v>
                </c:pt>
                <c:pt idx="13">
                  <c:v>4.0197539327857142E-2</c:v>
                </c:pt>
                <c:pt idx="14">
                  <c:v>4.1109518684428567E-2</c:v>
                </c:pt>
                <c:pt idx="15">
                  <c:v>4.2035490204999998E-2</c:v>
                </c:pt>
                <c:pt idx="16">
                  <c:v>4.296496628957143E-2</c:v>
                </c:pt>
                <c:pt idx="17">
                  <c:v>4.389298877014286E-2</c:v>
                </c:pt>
                <c:pt idx="18">
                  <c:v>4.4814498962714291E-2</c:v>
                </c:pt>
                <c:pt idx="19">
                  <c:v>4.5726139750285714E-2</c:v>
                </c:pt>
                <c:pt idx="20">
                  <c:v>4.6625699523857145E-2</c:v>
                </c:pt>
                <c:pt idx="21">
                  <c:v>4.7501748815428575E-2</c:v>
                </c:pt>
                <c:pt idx="22">
                  <c:v>4.8355299785E-2</c:v>
                </c:pt>
                <c:pt idx="23">
                  <c:v>4.9184137225571425E-2</c:v>
                </c:pt>
                <c:pt idx="24">
                  <c:v>4.998264757914285E-2</c:v>
                </c:pt>
                <c:pt idx="25">
                  <c:v>5.074875251171429E-2</c:v>
                </c:pt>
                <c:pt idx="26">
                  <c:v>5.1479055217285713E-2</c:v>
                </c:pt>
                <c:pt idx="27">
                  <c:v>5.2170939444857144E-2</c:v>
                </c:pt>
                <c:pt idx="28">
                  <c:v>5.2819526680428573E-2</c:v>
                </c:pt>
                <c:pt idx="29">
                  <c:v>5.3422135280000005E-2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B-42D6-ACE4-BD36E6D4F7C0}"/>
            </c:ext>
          </c:extLst>
        </c:ser>
        <c:ser>
          <c:idx val="0"/>
          <c:order val="3"/>
          <c:tx>
            <c:strRef>
              <c:f>'Current Yields by Qtr'!$J$109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Qtr'!$J$110:$J$139</c:f>
              <c:numCache>
                <c:formatCode>0.00%</c:formatCode>
                <c:ptCount val="30"/>
                <c:pt idx="0">
                  <c:v>1.6822625735999998E-2</c:v>
                </c:pt>
                <c:pt idx="1">
                  <c:v>1.9318042476E-2</c:v>
                </c:pt>
                <c:pt idx="2">
                  <c:v>2.1937351976E-2</c:v>
                </c:pt>
                <c:pt idx="3">
                  <c:v>2.4725949481999999E-2</c:v>
                </c:pt>
                <c:pt idx="4">
                  <c:v>2.7372328099E-2</c:v>
                </c:pt>
                <c:pt idx="5">
                  <c:v>3.0129919275999999E-2</c:v>
                </c:pt>
                <c:pt idx="6">
                  <c:v>3.1910209810333337E-2</c:v>
                </c:pt>
                <c:pt idx="7">
                  <c:v>3.3405614304666667E-2</c:v>
                </c:pt>
                <c:pt idx="8">
                  <c:v>3.4733861367000005E-2</c:v>
                </c:pt>
                <c:pt idx="9">
                  <c:v>3.5700525416428576E-2</c:v>
                </c:pt>
                <c:pt idx="10">
                  <c:v>3.6625371756857143E-2</c:v>
                </c:pt>
                <c:pt idx="11">
                  <c:v>3.7543381691285717E-2</c:v>
                </c:pt>
                <c:pt idx="12">
                  <c:v>3.8475004256714289E-2</c:v>
                </c:pt>
                <c:pt idx="13">
                  <c:v>3.9422959942142857E-2</c:v>
                </c:pt>
                <c:pt idx="14">
                  <c:v>4.0377491225571424E-2</c:v>
                </c:pt>
                <c:pt idx="15">
                  <c:v>4.1332280343999994E-2</c:v>
                </c:pt>
                <c:pt idx="16">
                  <c:v>4.2277885018428572E-2</c:v>
                </c:pt>
                <c:pt idx="17">
                  <c:v>4.3210459525857142E-2</c:v>
                </c:pt>
                <c:pt idx="18">
                  <c:v>4.412517951328572E-2</c:v>
                </c:pt>
                <c:pt idx="19">
                  <c:v>4.501917473571429E-2</c:v>
                </c:pt>
                <c:pt idx="20">
                  <c:v>4.5889652712142855E-2</c:v>
                </c:pt>
                <c:pt idx="21">
                  <c:v>4.6726486992571432E-2</c:v>
                </c:pt>
                <c:pt idx="22">
                  <c:v>4.7529921948000001E-2</c:v>
                </c:pt>
                <c:pt idx="23">
                  <c:v>4.8297249560428565E-2</c:v>
                </c:pt>
                <c:pt idx="24">
                  <c:v>4.9023023183857144E-2</c:v>
                </c:pt>
                <c:pt idx="25">
                  <c:v>4.9704718007285723E-2</c:v>
                </c:pt>
                <c:pt idx="26">
                  <c:v>5.0338533776714288E-2</c:v>
                </c:pt>
                <c:pt idx="27">
                  <c:v>5.0921281323142858E-2</c:v>
                </c:pt>
                <c:pt idx="28">
                  <c:v>5.1448300419571422E-2</c:v>
                </c:pt>
                <c:pt idx="29">
                  <c:v>5.1916328137999998E-2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EB-42D6-ACE4-BD36E6D4F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06176"/>
        <c:axId val="110605376"/>
      </c:lineChart>
      <c:catAx>
        <c:axId val="1139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0605376"/>
        <c:crosses val="autoZero"/>
        <c:auto val="1"/>
        <c:lblAlgn val="ctr"/>
        <c:lblOffset val="100"/>
        <c:noMultiLvlLbl val="0"/>
      </c:catAx>
      <c:valAx>
        <c:axId val="11060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390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5: Current Bond Yields - 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'Current Yields by Qtr'!$G$144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Qtr'!$G$145:$G$174</c:f>
              <c:numCache>
                <c:formatCode>0.00%</c:formatCode>
                <c:ptCount val="30"/>
                <c:pt idx="0">
                  <c:v>5.0404238416000002E-2</c:v>
                </c:pt>
                <c:pt idx="1">
                  <c:v>5.3585019115E-2</c:v>
                </c:pt>
                <c:pt idx="2">
                  <c:v>5.6193463802E-2</c:v>
                </c:pt>
                <c:pt idx="3">
                  <c:v>5.8920028088000002E-2</c:v>
                </c:pt>
                <c:pt idx="4">
                  <c:v>6.0908832491999999E-2</c:v>
                </c:pt>
                <c:pt idx="5">
                  <c:v>6.2506866819000001E-2</c:v>
                </c:pt>
                <c:pt idx="6">
                  <c:v>6.3715143439000005E-2</c:v>
                </c:pt>
                <c:pt idx="7">
                  <c:v>6.4648522883000006E-2</c:v>
                </c:pt>
                <c:pt idx="8">
                  <c:v>6.5409921115999997E-2</c:v>
                </c:pt>
                <c:pt idx="9">
                  <c:v>6.6056207913999992E-2</c:v>
                </c:pt>
                <c:pt idx="10">
                  <c:v>6.6628826883000009E-2</c:v>
                </c:pt>
                <c:pt idx="11">
                  <c:v>6.7154659458000004E-2</c:v>
                </c:pt>
                <c:pt idx="12">
                  <c:v>6.7649720944E-2</c:v>
                </c:pt>
                <c:pt idx="13">
                  <c:v>6.8117044309000008E-2</c:v>
                </c:pt>
                <c:pt idx="14">
                  <c:v>6.8561775148999998E-2</c:v>
                </c:pt>
                <c:pt idx="15">
                  <c:v>6.8986521282000002E-2</c:v>
                </c:pt>
                <c:pt idx="16">
                  <c:v>6.9394265265000005E-2</c:v>
                </c:pt>
                <c:pt idx="17">
                  <c:v>6.9783901043000002E-2</c:v>
                </c:pt>
                <c:pt idx="18">
                  <c:v>7.0157461774000007E-2</c:v>
                </c:pt>
                <c:pt idx="19">
                  <c:v>7.0515224486999997E-2</c:v>
                </c:pt>
                <c:pt idx="20">
                  <c:v>7.0862489813000001E-2</c:v>
                </c:pt>
                <c:pt idx="21">
                  <c:v>7.1188975128999993E-2</c:v>
                </c:pt>
                <c:pt idx="22">
                  <c:v>7.1499616015999995E-2</c:v>
                </c:pt>
                <c:pt idx="23">
                  <c:v>7.1793886887000002E-2</c:v>
                </c:pt>
                <c:pt idx="24">
                  <c:v>7.2072042983000004E-2</c:v>
                </c:pt>
                <c:pt idx="25">
                  <c:v>7.2331737554999997E-2</c:v>
                </c:pt>
                <c:pt idx="26">
                  <c:v>7.2572911264999998E-2</c:v>
                </c:pt>
                <c:pt idx="27">
                  <c:v>7.2794705104000004E-2</c:v>
                </c:pt>
                <c:pt idx="28">
                  <c:v>7.2996528801999999E-2</c:v>
                </c:pt>
                <c:pt idx="29">
                  <c:v>7.3176107313999997E-2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5-476C-94DA-122D8EEB1AE4}"/>
            </c:ext>
          </c:extLst>
        </c:ser>
        <c:ser>
          <c:idx val="5"/>
          <c:order val="1"/>
          <c:tx>
            <c:strRef>
              <c:f>'Current Yields by Qtr'!$H$144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Qtr'!$H$145:$H$174</c:f>
              <c:numCache>
                <c:formatCode>0.00%</c:formatCode>
                <c:ptCount val="30"/>
                <c:pt idx="0">
                  <c:v>5.4544683930999996E-2</c:v>
                </c:pt>
                <c:pt idx="1">
                  <c:v>5.5887086695999996E-2</c:v>
                </c:pt>
                <c:pt idx="2">
                  <c:v>5.7252534438999997E-2</c:v>
                </c:pt>
                <c:pt idx="3">
                  <c:v>5.9363867445999995E-2</c:v>
                </c:pt>
                <c:pt idx="4">
                  <c:v>6.1009494318999997E-2</c:v>
                </c:pt>
                <c:pt idx="5">
                  <c:v>6.2819976370000002E-2</c:v>
                </c:pt>
                <c:pt idx="6">
                  <c:v>6.4235662966999993E-2</c:v>
                </c:pt>
                <c:pt idx="7">
                  <c:v>6.5253095201000005E-2</c:v>
                </c:pt>
                <c:pt idx="8">
                  <c:v>6.6026403439999992E-2</c:v>
                </c:pt>
                <c:pt idx="9">
                  <c:v>6.6656681538999993E-2</c:v>
                </c:pt>
                <c:pt idx="10">
                  <c:v>6.7207179844999992E-2</c:v>
                </c:pt>
                <c:pt idx="11">
                  <c:v>6.772322510699999E-2</c:v>
                </c:pt>
                <c:pt idx="12">
                  <c:v>6.823312172099999E-2</c:v>
                </c:pt>
                <c:pt idx="13">
                  <c:v>6.8750925699000001E-2</c:v>
                </c:pt>
                <c:pt idx="14">
                  <c:v>6.9271334529999992E-2</c:v>
                </c:pt>
                <c:pt idx="15">
                  <c:v>6.9790524263999995E-2</c:v>
                </c:pt>
                <c:pt idx="16">
                  <c:v>7.0301427089000001E-2</c:v>
                </c:pt>
                <c:pt idx="17">
                  <c:v>7.0801694503000001E-2</c:v>
                </c:pt>
                <c:pt idx="18">
                  <c:v>7.1288065521999996E-2</c:v>
                </c:pt>
                <c:pt idx="19">
                  <c:v>7.1758811871999992E-2</c:v>
                </c:pt>
                <c:pt idx="20">
                  <c:v>7.2212964707000005E-2</c:v>
                </c:pt>
                <c:pt idx="21">
                  <c:v>7.2639721078E-2</c:v>
                </c:pt>
                <c:pt idx="22">
                  <c:v>7.3041095451999993E-2</c:v>
                </c:pt>
                <c:pt idx="23">
                  <c:v>7.3415284496999994E-2</c:v>
                </c:pt>
                <c:pt idx="24">
                  <c:v>7.3757310075999991E-2</c:v>
                </c:pt>
                <c:pt idx="25">
                  <c:v>7.406541137299999E-2</c:v>
                </c:pt>
                <c:pt idx="26">
                  <c:v>7.4336528708999997E-2</c:v>
                </c:pt>
                <c:pt idx="27">
                  <c:v>7.4568210925999995E-2</c:v>
                </c:pt>
                <c:pt idx="28">
                  <c:v>7.4755964819999993E-2</c:v>
                </c:pt>
                <c:pt idx="29">
                  <c:v>7.4897266596999995E-2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5-476C-94DA-122D8EEB1AE4}"/>
            </c:ext>
          </c:extLst>
        </c:ser>
        <c:ser>
          <c:idx val="6"/>
          <c:order val="2"/>
          <c:tx>
            <c:strRef>
              <c:f>'Current Yields by Qtr'!$I$144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Qtr'!$I$145:$I$174</c:f>
              <c:numCache>
                <c:formatCode>0.00%</c:formatCode>
                <c:ptCount val="30"/>
                <c:pt idx="0">
                  <c:v>4.5628712778E-2</c:v>
                </c:pt>
                <c:pt idx="1">
                  <c:v>4.6507965738999998E-2</c:v>
                </c:pt>
                <c:pt idx="2">
                  <c:v>4.7838629335999999E-2</c:v>
                </c:pt>
                <c:pt idx="3">
                  <c:v>4.9511156363000006E-2</c:v>
                </c:pt>
                <c:pt idx="4">
                  <c:v>5.0841293420000003E-2</c:v>
                </c:pt>
                <c:pt idx="5">
                  <c:v>5.2459443456000003E-2</c:v>
                </c:pt>
                <c:pt idx="6">
                  <c:v>5.3702012902000003E-2</c:v>
                </c:pt>
                <c:pt idx="7">
                  <c:v>5.4550239993000002E-2</c:v>
                </c:pt>
                <c:pt idx="8">
                  <c:v>5.5167535341000003E-2</c:v>
                </c:pt>
                <c:pt idx="9">
                  <c:v>5.5660171206000003E-2</c:v>
                </c:pt>
                <c:pt idx="10">
                  <c:v>5.6095161299000003E-2</c:v>
                </c:pt>
                <c:pt idx="11">
                  <c:v>5.6520257082000001E-2</c:v>
                </c:pt>
                <c:pt idx="12">
                  <c:v>5.6966529058000002E-2</c:v>
                </c:pt>
                <c:pt idx="13">
                  <c:v>5.7445682184999999E-2</c:v>
                </c:pt>
                <c:pt idx="14">
                  <c:v>5.7947090113000005E-2</c:v>
                </c:pt>
                <c:pt idx="15">
                  <c:v>5.8462490205000002E-2</c:v>
                </c:pt>
                <c:pt idx="16">
                  <c:v>5.8981394861E-2</c:v>
                </c:pt>
                <c:pt idx="17">
                  <c:v>5.9498845913000004E-2</c:v>
                </c:pt>
                <c:pt idx="18">
                  <c:v>6.0009784677000001E-2</c:v>
                </c:pt>
                <c:pt idx="19">
                  <c:v>6.0510854035999997E-2</c:v>
                </c:pt>
                <c:pt idx="20">
                  <c:v>6.0999842381000001E-2</c:v>
                </c:pt>
                <c:pt idx="21">
                  <c:v>6.1465320244000005E-2</c:v>
                </c:pt>
                <c:pt idx="22">
                  <c:v>6.1908299785000002E-2</c:v>
                </c:pt>
                <c:pt idx="23">
                  <c:v>6.2326565797000001E-2</c:v>
                </c:pt>
                <c:pt idx="24">
                  <c:v>6.2714504721999992E-2</c:v>
                </c:pt>
                <c:pt idx="25">
                  <c:v>6.3070038226000005E-2</c:v>
                </c:pt>
                <c:pt idx="26">
                  <c:v>6.3389769503000001E-2</c:v>
                </c:pt>
                <c:pt idx="27">
                  <c:v>6.3671082301999998E-2</c:v>
                </c:pt>
                <c:pt idx="28">
                  <c:v>6.3909098109000001E-2</c:v>
                </c:pt>
                <c:pt idx="29">
                  <c:v>6.4101135279999999E-2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5-476C-94DA-122D8EEB1AE4}"/>
            </c:ext>
          </c:extLst>
        </c:ser>
        <c:ser>
          <c:idx val="0"/>
          <c:order val="3"/>
          <c:tx>
            <c:strRef>
              <c:f>'Current Yields by Qtr'!$J$144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Qtr'!$J$145:$J$174</c:f>
              <c:numCache>
                <c:formatCode>0.00%</c:formatCode>
                <c:ptCount val="30"/>
                <c:pt idx="0">
                  <c:v>4.1478625735999995E-2</c:v>
                </c:pt>
                <c:pt idx="1">
                  <c:v>4.2712042475999995E-2</c:v>
                </c:pt>
                <c:pt idx="2">
                  <c:v>4.4069351975999996E-2</c:v>
                </c:pt>
                <c:pt idx="3">
                  <c:v>4.5595949481999999E-2</c:v>
                </c:pt>
                <c:pt idx="4">
                  <c:v>4.6862328098999997E-2</c:v>
                </c:pt>
                <c:pt idx="5">
                  <c:v>4.8239919275999993E-2</c:v>
                </c:pt>
                <c:pt idx="6">
                  <c:v>4.9299876476999994E-2</c:v>
                </c:pt>
                <c:pt idx="7">
                  <c:v>5.0074947637999995E-2</c:v>
                </c:pt>
                <c:pt idx="8">
                  <c:v>5.0682861366999996E-2</c:v>
                </c:pt>
                <c:pt idx="9">
                  <c:v>5.1200596845000002E-2</c:v>
                </c:pt>
                <c:pt idx="10">
                  <c:v>5.1676514613999996E-2</c:v>
                </c:pt>
                <c:pt idx="11">
                  <c:v>5.2145595976999998E-2</c:v>
                </c:pt>
                <c:pt idx="12">
                  <c:v>5.2628289970999997E-2</c:v>
                </c:pt>
                <c:pt idx="13">
                  <c:v>5.3127317085E-2</c:v>
                </c:pt>
                <c:pt idx="14">
                  <c:v>5.3632919796999995E-2</c:v>
                </c:pt>
                <c:pt idx="15">
                  <c:v>5.4138780343999993E-2</c:v>
                </c:pt>
                <c:pt idx="16">
                  <c:v>5.4635456446999991E-2</c:v>
                </c:pt>
                <c:pt idx="17">
                  <c:v>5.5119102382999996E-2</c:v>
                </c:pt>
                <c:pt idx="18">
                  <c:v>5.5584893799000001E-2</c:v>
                </c:pt>
                <c:pt idx="19">
                  <c:v>5.6029960449999999E-2</c:v>
                </c:pt>
                <c:pt idx="20">
                  <c:v>5.6451509854999998E-2</c:v>
                </c:pt>
                <c:pt idx="21">
                  <c:v>5.6839415563999997E-2</c:v>
                </c:pt>
                <c:pt idx="22">
                  <c:v>5.7193921947999993E-2</c:v>
                </c:pt>
                <c:pt idx="23">
                  <c:v>5.7512320988999999E-2</c:v>
                </c:pt>
                <c:pt idx="24">
                  <c:v>5.7789166040999998E-2</c:v>
                </c:pt>
                <c:pt idx="25">
                  <c:v>5.8021932292999998E-2</c:v>
                </c:pt>
                <c:pt idx="26">
                  <c:v>5.8206819490999998E-2</c:v>
                </c:pt>
                <c:pt idx="27">
                  <c:v>5.8340638466000003E-2</c:v>
                </c:pt>
                <c:pt idx="28">
                  <c:v>5.8418728990999994E-2</c:v>
                </c:pt>
                <c:pt idx="29">
                  <c:v>5.8437828137999998E-2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95-476C-94DA-122D8EEB1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89312"/>
        <c:axId val="110607680"/>
      </c:lineChart>
      <c:catAx>
        <c:axId val="645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0607680"/>
        <c:crosses val="autoZero"/>
        <c:auto val="1"/>
        <c:lblAlgn val="ctr"/>
        <c:lblOffset val="100"/>
        <c:noMultiLvlLbl val="0"/>
      </c:catAx>
      <c:valAx>
        <c:axId val="110607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6458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6: Current Bond Yields -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343405678351115E-2"/>
          <c:y val="6.7562387867816431E-2"/>
          <c:w val="0.86705084136056598"/>
          <c:h val="0.91233421003421233"/>
        </c:manualLayout>
      </c:layout>
      <c:lineChart>
        <c:grouping val="standard"/>
        <c:varyColors val="0"/>
        <c:ser>
          <c:idx val="4"/>
          <c:order val="0"/>
          <c:tx>
            <c:strRef>
              <c:f>'Current Yields by Qtr'!$G$179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Qtr'!$G$180:$G$209</c:f>
              <c:numCache>
                <c:formatCode>0.00%</c:formatCode>
                <c:ptCount val="30"/>
                <c:pt idx="0">
                  <c:v>7.4428238416000006E-2</c:v>
                </c:pt>
                <c:pt idx="1">
                  <c:v>7.7609019115000011E-2</c:v>
                </c:pt>
                <c:pt idx="2">
                  <c:v>8.0217463802000011E-2</c:v>
                </c:pt>
                <c:pt idx="3">
                  <c:v>8.2944028087999999E-2</c:v>
                </c:pt>
                <c:pt idx="4">
                  <c:v>8.493283249200001E-2</c:v>
                </c:pt>
                <c:pt idx="5">
                  <c:v>8.6530866819000005E-2</c:v>
                </c:pt>
                <c:pt idx="6">
                  <c:v>8.7739143439000009E-2</c:v>
                </c:pt>
                <c:pt idx="7">
                  <c:v>8.867252288300001E-2</c:v>
                </c:pt>
                <c:pt idx="8">
                  <c:v>8.9433921116000001E-2</c:v>
                </c:pt>
                <c:pt idx="9">
                  <c:v>9.008020791400001E-2</c:v>
                </c:pt>
                <c:pt idx="10">
                  <c:v>9.0652826882999998E-2</c:v>
                </c:pt>
                <c:pt idx="11">
                  <c:v>9.1178659458000008E-2</c:v>
                </c:pt>
                <c:pt idx="12">
                  <c:v>9.1673720944000003E-2</c:v>
                </c:pt>
                <c:pt idx="13">
                  <c:v>9.2141044308999998E-2</c:v>
                </c:pt>
                <c:pt idx="14">
                  <c:v>9.2585775149000002E-2</c:v>
                </c:pt>
                <c:pt idx="15">
                  <c:v>9.3010521282000005E-2</c:v>
                </c:pt>
                <c:pt idx="16">
                  <c:v>9.3418265265000008E-2</c:v>
                </c:pt>
                <c:pt idx="17">
                  <c:v>9.3807901043000005E-2</c:v>
                </c:pt>
                <c:pt idx="18">
                  <c:v>9.4181461773999997E-2</c:v>
                </c:pt>
                <c:pt idx="19">
                  <c:v>9.4539224487000001E-2</c:v>
                </c:pt>
                <c:pt idx="20">
                  <c:v>9.4886489813000005E-2</c:v>
                </c:pt>
                <c:pt idx="21">
                  <c:v>9.521297512900001E-2</c:v>
                </c:pt>
                <c:pt idx="22">
                  <c:v>9.5523616016000013E-2</c:v>
                </c:pt>
                <c:pt idx="23">
                  <c:v>9.5817886887000006E-2</c:v>
                </c:pt>
                <c:pt idx="24">
                  <c:v>9.6096042983000007E-2</c:v>
                </c:pt>
                <c:pt idx="25">
                  <c:v>9.6355737555000001E-2</c:v>
                </c:pt>
                <c:pt idx="26">
                  <c:v>9.6596911265000002E-2</c:v>
                </c:pt>
                <c:pt idx="27">
                  <c:v>9.6818705104000008E-2</c:v>
                </c:pt>
                <c:pt idx="28">
                  <c:v>9.7020528802000003E-2</c:v>
                </c:pt>
                <c:pt idx="29">
                  <c:v>9.7200107314E-2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9E-448C-8FD6-91650EC5E114}"/>
            </c:ext>
          </c:extLst>
        </c:ser>
        <c:ser>
          <c:idx val="5"/>
          <c:order val="1"/>
          <c:tx>
            <c:strRef>
              <c:f>'Current Yields by Qtr'!$H$179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Qtr'!$H$180:$H$209</c:f>
              <c:numCache>
                <c:formatCode>0.00%</c:formatCode>
                <c:ptCount val="30"/>
                <c:pt idx="0">
                  <c:v>8.2966683930999999E-2</c:v>
                </c:pt>
                <c:pt idx="1">
                  <c:v>8.4309086695999999E-2</c:v>
                </c:pt>
                <c:pt idx="2">
                  <c:v>8.5674534439E-2</c:v>
                </c:pt>
                <c:pt idx="3">
                  <c:v>8.7785867446000004E-2</c:v>
                </c:pt>
                <c:pt idx="4">
                  <c:v>8.9431494318999993E-2</c:v>
                </c:pt>
                <c:pt idx="5">
                  <c:v>9.1241976370000005E-2</c:v>
                </c:pt>
                <c:pt idx="6">
                  <c:v>9.2657662966999996E-2</c:v>
                </c:pt>
                <c:pt idx="7">
                  <c:v>9.3675095201000008E-2</c:v>
                </c:pt>
                <c:pt idx="8">
                  <c:v>9.4448403439999995E-2</c:v>
                </c:pt>
                <c:pt idx="9">
                  <c:v>9.5078681538999996E-2</c:v>
                </c:pt>
                <c:pt idx="10">
                  <c:v>9.5629179844999995E-2</c:v>
                </c:pt>
                <c:pt idx="11">
                  <c:v>9.6145225106999993E-2</c:v>
                </c:pt>
                <c:pt idx="12">
                  <c:v>9.6655121720999992E-2</c:v>
                </c:pt>
                <c:pt idx="13">
                  <c:v>9.7172925699000004E-2</c:v>
                </c:pt>
                <c:pt idx="14">
                  <c:v>9.7693334529999995E-2</c:v>
                </c:pt>
                <c:pt idx="15">
                  <c:v>9.8212524263999998E-2</c:v>
                </c:pt>
                <c:pt idx="16">
                  <c:v>9.8723427089000004E-2</c:v>
                </c:pt>
                <c:pt idx="17">
                  <c:v>9.9223694503000004E-2</c:v>
                </c:pt>
                <c:pt idx="18">
                  <c:v>9.9710065521999999E-2</c:v>
                </c:pt>
                <c:pt idx="19">
                  <c:v>0.10018081187199999</c:v>
                </c:pt>
                <c:pt idx="20">
                  <c:v>0.10063496470700001</c:v>
                </c:pt>
                <c:pt idx="21">
                  <c:v>0.101061721078</c:v>
                </c:pt>
                <c:pt idx="22">
                  <c:v>0.101463095452</c:v>
                </c:pt>
                <c:pt idx="23">
                  <c:v>0.101837284497</c:v>
                </c:pt>
                <c:pt idx="24">
                  <c:v>0.10217931007599999</c:v>
                </c:pt>
                <c:pt idx="25">
                  <c:v>0.10248741137299999</c:v>
                </c:pt>
                <c:pt idx="26">
                  <c:v>0.102758528709</c:v>
                </c:pt>
                <c:pt idx="27">
                  <c:v>0.102990210926</c:v>
                </c:pt>
                <c:pt idx="28">
                  <c:v>0.10317796482</c:v>
                </c:pt>
                <c:pt idx="29">
                  <c:v>0.103319266597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E-448C-8FD6-91650EC5E114}"/>
            </c:ext>
          </c:extLst>
        </c:ser>
        <c:ser>
          <c:idx val="6"/>
          <c:order val="2"/>
          <c:tx>
            <c:strRef>
              <c:f>'Current Yields by Qtr'!$I$179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Qtr'!$I$180:$I$209</c:f>
              <c:numCache>
                <c:formatCode>0.00%</c:formatCode>
                <c:ptCount val="30"/>
                <c:pt idx="0">
                  <c:v>6.6504712778000005E-2</c:v>
                </c:pt>
                <c:pt idx="1">
                  <c:v>6.7383965739000004E-2</c:v>
                </c:pt>
                <c:pt idx="2">
                  <c:v>6.8714629336000005E-2</c:v>
                </c:pt>
                <c:pt idx="3">
                  <c:v>7.0387156362999997E-2</c:v>
                </c:pt>
                <c:pt idx="4">
                  <c:v>7.1717293419999995E-2</c:v>
                </c:pt>
                <c:pt idx="5">
                  <c:v>7.3335443456000002E-2</c:v>
                </c:pt>
                <c:pt idx="6">
                  <c:v>7.4578012902000002E-2</c:v>
                </c:pt>
                <c:pt idx="7">
                  <c:v>7.5426239992999994E-2</c:v>
                </c:pt>
                <c:pt idx="8">
                  <c:v>7.6043535341000001E-2</c:v>
                </c:pt>
                <c:pt idx="9">
                  <c:v>7.6536171205999995E-2</c:v>
                </c:pt>
                <c:pt idx="10">
                  <c:v>7.6971161299000002E-2</c:v>
                </c:pt>
                <c:pt idx="11">
                  <c:v>7.7396257082E-2</c:v>
                </c:pt>
                <c:pt idx="12">
                  <c:v>7.7842529058000001E-2</c:v>
                </c:pt>
                <c:pt idx="13">
                  <c:v>7.8321682184999991E-2</c:v>
                </c:pt>
                <c:pt idx="14">
                  <c:v>7.8823090112999997E-2</c:v>
                </c:pt>
                <c:pt idx="15">
                  <c:v>7.9338490205000001E-2</c:v>
                </c:pt>
                <c:pt idx="16">
                  <c:v>7.9857394860999992E-2</c:v>
                </c:pt>
                <c:pt idx="17">
                  <c:v>8.0374845912999995E-2</c:v>
                </c:pt>
                <c:pt idx="18">
                  <c:v>8.0885784677E-2</c:v>
                </c:pt>
                <c:pt idx="19">
                  <c:v>8.1386854036000003E-2</c:v>
                </c:pt>
                <c:pt idx="20">
                  <c:v>8.1875842381E-2</c:v>
                </c:pt>
                <c:pt idx="21">
                  <c:v>8.2341320243999996E-2</c:v>
                </c:pt>
                <c:pt idx="22">
                  <c:v>8.2784299785000001E-2</c:v>
                </c:pt>
                <c:pt idx="23">
                  <c:v>8.3202565797E-2</c:v>
                </c:pt>
                <c:pt idx="24">
                  <c:v>8.3590504721999997E-2</c:v>
                </c:pt>
                <c:pt idx="25">
                  <c:v>8.3946038225999997E-2</c:v>
                </c:pt>
                <c:pt idx="26">
                  <c:v>8.4265769502999993E-2</c:v>
                </c:pt>
                <c:pt idx="27">
                  <c:v>8.4547082302000004E-2</c:v>
                </c:pt>
                <c:pt idx="28">
                  <c:v>8.4785098109000007E-2</c:v>
                </c:pt>
                <c:pt idx="29">
                  <c:v>8.4977135280000005E-2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9E-448C-8FD6-91650EC5E114}"/>
            </c:ext>
          </c:extLst>
        </c:ser>
        <c:ser>
          <c:idx val="0"/>
          <c:order val="3"/>
          <c:tx>
            <c:strRef>
              <c:f>'Current Yields by Qtr'!$J$179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Qtr'!$J$180:$J$209</c:f>
              <c:numCache>
                <c:formatCode>0.00%</c:formatCode>
                <c:ptCount val="30"/>
                <c:pt idx="0">
                  <c:v>5.9882625735999999E-2</c:v>
                </c:pt>
                <c:pt idx="1">
                  <c:v>6.1116042475999999E-2</c:v>
                </c:pt>
                <c:pt idx="2">
                  <c:v>6.2473351975999999E-2</c:v>
                </c:pt>
                <c:pt idx="3">
                  <c:v>6.3999949481999996E-2</c:v>
                </c:pt>
                <c:pt idx="4">
                  <c:v>6.5266328099000001E-2</c:v>
                </c:pt>
                <c:pt idx="5">
                  <c:v>6.6643919275999997E-2</c:v>
                </c:pt>
                <c:pt idx="6">
                  <c:v>6.7703876477000005E-2</c:v>
                </c:pt>
                <c:pt idx="7">
                  <c:v>6.8478947637999998E-2</c:v>
                </c:pt>
                <c:pt idx="8">
                  <c:v>6.9086861366999999E-2</c:v>
                </c:pt>
                <c:pt idx="9">
                  <c:v>6.9604596845000005E-2</c:v>
                </c:pt>
                <c:pt idx="10">
                  <c:v>7.0080514614E-2</c:v>
                </c:pt>
                <c:pt idx="11">
                  <c:v>7.0549595977000001E-2</c:v>
                </c:pt>
                <c:pt idx="12">
                  <c:v>7.1032289971000001E-2</c:v>
                </c:pt>
                <c:pt idx="13">
                  <c:v>7.1531317085000004E-2</c:v>
                </c:pt>
                <c:pt idx="14">
                  <c:v>7.2036919796999999E-2</c:v>
                </c:pt>
                <c:pt idx="15">
                  <c:v>7.2542780343999996E-2</c:v>
                </c:pt>
                <c:pt idx="16">
                  <c:v>7.3039456446999995E-2</c:v>
                </c:pt>
                <c:pt idx="17">
                  <c:v>7.3523102383E-2</c:v>
                </c:pt>
                <c:pt idx="18">
                  <c:v>7.3988893799000005E-2</c:v>
                </c:pt>
                <c:pt idx="19">
                  <c:v>7.4433960450000003E-2</c:v>
                </c:pt>
                <c:pt idx="20">
                  <c:v>7.4855509855000002E-2</c:v>
                </c:pt>
                <c:pt idx="21">
                  <c:v>7.5243415563999994E-2</c:v>
                </c:pt>
                <c:pt idx="22">
                  <c:v>7.5597921947999996E-2</c:v>
                </c:pt>
                <c:pt idx="23">
                  <c:v>7.5916320989000002E-2</c:v>
                </c:pt>
                <c:pt idx="24">
                  <c:v>7.6193166041000002E-2</c:v>
                </c:pt>
                <c:pt idx="25">
                  <c:v>7.6425932293000001E-2</c:v>
                </c:pt>
                <c:pt idx="26">
                  <c:v>7.6610819491000001E-2</c:v>
                </c:pt>
                <c:pt idx="27">
                  <c:v>7.6744638466000006E-2</c:v>
                </c:pt>
                <c:pt idx="28">
                  <c:v>7.6822728990999997E-2</c:v>
                </c:pt>
                <c:pt idx="29">
                  <c:v>7.6841828138000001E-2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9E-448C-8FD6-91650EC5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07200"/>
        <c:axId val="113714880"/>
      </c:lineChart>
      <c:catAx>
        <c:axId val="1139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3714880"/>
        <c:crosses val="autoZero"/>
        <c:auto val="1"/>
        <c:lblAlgn val="ctr"/>
        <c:lblOffset val="100"/>
        <c:noMultiLvlLbl val="0"/>
      </c:catAx>
      <c:valAx>
        <c:axId val="113714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390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7: Current Bond Yields -</a:t>
            </a:r>
            <a:r>
              <a:rPr lang="en-US" baseline="0"/>
              <a:t> CCC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'Current Yields by Qtr'!$G$214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Qtr'!$G$215:$G$244</c:f>
              <c:numCache>
                <c:formatCode>0.00%</c:formatCode>
                <c:ptCount val="30"/>
                <c:pt idx="0">
                  <c:v>0.146286238416</c:v>
                </c:pt>
                <c:pt idx="1">
                  <c:v>0.14946701911500002</c:v>
                </c:pt>
                <c:pt idx="2">
                  <c:v>0.15207546380200002</c:v>
                </c:pt>
                <c:pt idx="3">
                  <c:v>0.154802028088</c:v>
                </c:pt>
                <c:pt idx="4">
                  <c:v>0.15679083249200002</c:v>
                </c:pt>
                <c:pt idx="5">
                  <c:v>0.158388866819</c:v>
                </c:pt>
                <c:pt idx="6">
                  <c:v>0.159597143439</c:v>
                </c:pt>
                <c:pt idx="7">
                  <c:v>0.16053052288300002</c:v>
                </c:pt>
                <c:pt idx="8">
                  <c:v>0.16129192111599999</c:v>
                </c:pt>
                <c:pt idx="9">
                  <c:v>0.16193820791400002</c:v>
                </c:pt>
                <c:pt idx="10">
                  <c:v>0.162510826883</c:v>
                </c:pt>
                <c:pt idx="11">
                  <c:v>0.163036659458</c:v>
                </c:pt>
                <c:pt idx="12">
                  <c:v>0.16353172094400001</c:v>
                </c:pt>
                <c:pt idx="13">
                  <c:v>0.163999044309</c:v>
                </c:pt>
                <c:pt idx="14">
                  <c:v>0.16444377514899999</c:v>
                </c:pt>
                <c:pt idx="15">
                  <c:v>0.16486852128200002</c:v>
                </c:pt>
                <c:pt idx="16">
                  <c:v>0.165276265265</c:v>
                </c:pt>
                <c:pt idx="17">
                  <c:v>0.165665901043</c:v>
                </c:pt>
                <c:pt idx="18">
                  <c:v>0.166039461774</c:v>
                </c:pt>
                <c:pt idx="19">
                  <c:v>0.16639722448700001</c:v>
                </c:pt>
                <c:pt idx="20">
                  <c:v>0.166744489813</c:v>
                </c:pt>
                <c:pt idx="21">
                  <c:v>0.16707097512900002</c:v>
                </c:pt>
                <c:pt idx="22">
                  <c:v>0.16738161601600002</c:v>
                </c:pt>
                <c:pt idx="23">
                  <c:v>0.167675886887</c:v>
                </c:pt>
                <c:pt idx="24">
                  <c:v>0.16795404298300001</c:v>
                </c:pt>
                <c:pt idx="25">
                  <c:v>0.16821373755500002</c:v>
                </c:pt>
                <c:pt idx="26">
                  <c:v>0.16845491126500001</c:v>
                </c:pt>
                <c:pt idx="27">
                  <c:v>0.16867670510400001</c:v>
                </c:pt>
                <c:pt idx="28">
                  <c:v>0.16887852880199999</c:v>
                </c:pt>
                <c:pt idx="29">
                  <c:v>0.16905810731400001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5-41BF-99A2-DD7E50C9608E}"/>
            </c:ext>
          </c:extLst>
        </c:ser>
        <c:ser>
          <c:idx val="5"/>
          <c:order val="1"/>
          <c:tx>
            <c:strRef>
              <c:f>'Current Yields by Qtr'!$H$214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Qtr'!$H$215:$H$244</c:f>
              <c:numCache>
                <c:formatCode>0.00%</c:formatCode>
                <c:ptCount val="30"/>
                <c:pt idx="0">
                  <c:v>0.184307683931</c:v>
                </c:pt>
                <c:pt idx="1">
                  <c:v>0.185650086696</c:v>
                </c:pt>
                <c:pt idx="2">
                  <c:v>0.18701553443899999</c:v>
                </c:pt>
                <c:pt idx="3">
                  <c:v>0.18912686744599999</c:v>
                </c:pt>
                <c:pt idx="4">
                  <c:v>0.19077249431900001</c:v>
                </c:pt>
                <c:pt idx="5">
                  <c:v>0.19258297636999999</c:v>
                </c:pt>
                <c:pt idx="6">
                  <c:v>0.193998662967</c:v>
                </c:pt>
                <c:pt idx="7">
                  <c:v>0.19501609520099999</c:v>
                </c:pt>
                <c:pt idx="8">
                  <c:v>0.19578940344000001</c:v>
                </c:pt>
                <c:pt idx="9">
                  <c:v>0.196419681539</c:v>
                </c:pt>
                <c:pt idx="10">
                  <c:v>0.19697017984500001</c:v>
                </c:pt>
                <c:pt idx="11">
                  <c:v>0.19748622510700001</c:v>
                </c:pt>
                <c:pt idx="12">
                  <c:v>0.19799612172100001</c:v>
                </c:pt>
                <c:pt idx="13">
                  <c:v>0.198513925699</c:v>
                </c:pt>
                <c:pt idx="14">
                  <c:v>0.19903433453</c:v>
                </c:pt>
                <c:pt idx="15">
                  <c:v>0.199553524264</c:v>
                </c:pt>
                <c:pt idx="16">
                  <c:v>0.20006442708899999</c:v>
                </c:pt>
                <c:pt idx="17">
                  <c:v>0.20056469450299999</c:v>
                </c:pt>
                <c:pt idx="18">
                  <c:v>0.201051065522</c:v>
                </c:pt>
                <c:pt idx="19">
                  <c:v>0.201521811872</c:v>
                </c:pt>
                <c:pt idx="20">
                  <c:v>0.20197596470699999</c:v>
                </c:pt>
                <c:pt idx="21">
                  <c:v>0.202402721078</c:v>
                </c:pt>
                <c:pt idx="22">
                  <c:v>0.20280409545200001</c:v>
                </c:pt>
                <c:pt idx="23">
                  <c:v>0.20317828449699998</c:v>
                </c:pt>
                <c:pt idx="24">
                  <c:v>0.20352031007599999</c:v>
                </c:pt>
                <c:pt idx="25">
                  <c:v>0.20382841137300001</c:v>
                </c:pt>
                <c:pt idx="26">
                  <c:v>0.204099528709</c:v>
                </c:pt>
                <c:pt idx="27">
                  <c:v>0.20433121092599998</c:v>
                </c:pt>
                <c:pt idx="28">
                  <c:v>0.20451896482000001</c:v>
                </c:pt>
                <c:pt idx="29">
                  <c:v>0.20466026659700001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5-41BF-99A2-DD7E50C9608E}"/>
            </c:ext>
          </c:extLst>
        </c:ser>
        <c:ser>
          <c:idx val="6"/>
          <c:order val="2"/>
          <c:tx>
            <c:strRef>
              <c:f>'Current Yields by Qtr'!$I$214</c:f>
              <c:strCache>
                <c:ptCount val="1"/>
                <c:pt idx="0">
                  <c:v>6/30/2016</c:v>
                </c:pt>
              </c:strCache>
            </c:strRef>
          </c:tx>
          <c:marker>
            <c:symbol val="none"/>
          </c:marker>
          <c:val>
            <c:numRef>
              <c:f>'Current Yields by Qtr'!$I$215:$I$244</c:f>
              <c:numCache>
                <c:formatCode>0.00%</c:formatCode>
                <c:ptCount val="30"/>
                <c:pt idx="0">
                  <c:v>0.15389071277800004</c:v>
                </c:pt>
                <c:pt idx="1">
                  <c:v>0.15476996573900004</c:v>
                </c:pt>
                <c:pt idx="2">
                  <c:v>0.15610062933600002</c:v>
                </c:pt>
                <c:pt idx="3">
                  <c:v>0.15777315636300004</c:v>
                </c:pt>
                <c:pt idx="4">
                  <c:v>0.15910329342000004</c:v>
                </c:pt>
                <c:pt idx="5">
                  <c:v>0.16072144345600003</c:v>
                </c:pt>
                <c:pt idx="6">
                  <c:v>0.16196401290200002</c:v>
                </c:pt>
                <c:pt idx="7">
                  <c:v>0.16281223999300004</c:v>
                </c:pt>
                <c:pt idx="8">
                  <c:v>0.16342953534100002</c:v>
                </c:pt>
                <c:pt idx="9">
                  <c:v>0.16392217120600003</c:v>
                </c:pt>
                <c:pt idx="10">
                  <c:v>0.16435716129900002</c:v>
                </c:pt>
                <c:pt idx="11">
                  <c:v>0.16478225708200003</c:v>
                </c:pt>
                <c:pt idx="12">
                  <c:v>0.16522852905800003</c:v>
                </c:pt>
                <c:pt idx="13">
                  <c:v>0.16570768218500004</c:v>
                </c:pt>
                <c:pt idx="14">
                  <c:v>0.16620909011300003</c:v>
                </c:pt>
                <c:pt idx="15">
                  <c:v>0.16672449020500002</c:v>
                </c:pt>
                <c:pt idx="16">
                  <c:v>0.16724339486100004</c:v>
                </c:pt>
                <c:pt idx="17">
                  <c:v>0.16776084591300003</c:v>
                </c:pt>
                <c:pt idx="18">
                  <c:v>0.16827178467700005</c:v>
                </c:pt>
                <c:pt idx="19">
                  <c:v>0.16877285403600004</c:v>
                </c:pt>
                <c:pt idx="20">
                  <c:v>0.16926184238100003</c:v>
                </c:pt>
                <c:pt idx="21">
                  <c:v>0.16972732024400003</c:v>
                </c:pt>
                <c:pt idx="22">
                  <c:v>0.17017029978500003</c:v>
                </c:pt>
                <c:pt idx="23">
                  <c:v>0.17058856579700005</c:v>
                </c:pt>
                <c:pt idx="24">
                  <c:v>0.17097650472200004</c:v>
                </c:pt>
                <c:pt idx="25">
                  <c:v>0.17133203822600004</c:v>
                </c:pt>
                <c:pt idx="26">
                  <c:v>0.17165176950300004</c:v>
                </c:pt>
                <c:pt idx="27">
                  <c:v>0.17193308230200002</c:v>
                </c:pt>
                <c:pt idx="28">
                  <c:v>0.17217109810900003</c:v>
                </c:pt>
                <c:pt idx="29">
                  <c:v>0.17236313528000002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75-41BF-99A2-DD7E50C9608E}"/>
            </c:ext>
          </c:extLst>
        </c:ser>
        <c:ser>
          <c:idx val="0"/>
          <c:order val="3"/>
          <c:tx>
            <c:strRef>
              <c:f>'Current Yields by Qtr'!$J$214</c:f>
              <c:strCache>
                <c:ptCount val="1"/>
                <c:pt idx="0">
                  <c:v>9/30/2016</c:v>
                </c:pt>
              </c:strCache>
            </c:strRef>
          </c:tx>
          <c:marker>
            <c:symbol val="none"/>
          </c:marker>
          <c:val>
            <c:numRef>
              <c:f>'Current Yields by Qtr'!$J$215:$J$244</c:f>
              <c:numCache>
                <c:formatCode>0.00%</c:formatCode>
                <c:ptCount val="30"/>
                <c:pt idx="0">
                  <c:v>0.133509625736</c:v>
                </c:pt>
                <c:pt idx="1">
                  <c:v>0.13474304247600002</c:v>
                </c:pt>
                <c:pt idx="2">
                  <c:v>0.13610035197600001</c:v>
                </c:pt>
                <c:pt idx="3">
                  <c:v>0.13762694948200002</c:v>
                </c:pt>
                <c:pt idx="4">
                  <c:v>0.13889332809900001</c:v>
                </c:pt>
                <c:pt idx="5">
                  <c:v>0.14027091927600002</c:v>
                </c:pt>
                <c:pt idx="6">
                  <c:v>0.14133087647700002</c:v>
                </c:pt>
                <c:pt idx="7">
                  <c:v>0.14210594763800002</c:v>
                </c:pt>
                <c:pt idx="8">
                  <c:v>0.14271386136700001</c:v>
                </c:pt>
                <c:pt idx="9">
                  <c:v>0.143231596845</c:v>
                </c:pt>
                <c:pt idx="10">
                  <c:v>0.143707514614</c:v>
                </c:pt>
                <c:pt idx="11">
                  <c:v>0.144176595977</c:v>
                </c:pt>
                <c:pt idx="12">
                  <c:v>0.14465928997100003</c:v>
                </c:pt>
                <c:pt idx="13">
                  <c:v>0.14515831708500002</c:v>
                </c:pt>
                <c:pt idx="14">
                  <c:v>0.145663919797</c:v>
                </c:pt>
                <c:pt idx="15">
                  <c:v>0.14616978034400002</c:v>
                </c:pt>
                <c:pt idx="16">
                  <c:v>0.14666645644700002</c:v>
                </c:pt>
                <c:pt idx="17">
                  <c:v>0.14715010238300003</c:v>
                </c:pt>
                <c:pt idx="18">
                  <c:v>0.147615893799</c:v>
                </c:pt>
                <c:pt idx="19">
                  <c:v>0.14806096045</c:v>
                </c:pt>
                <c:pt idx="20">
                  <c:v>0.148482509855</c:v>
                </c:pt>
                <c:pt idx="21">
                  <c:v>0.14887041556400002</c:v>
                </c:pt>
                <c:pt idx="22">
                  <c:v>0.14922492194800002</c:v>
                </c:pt>
                <c:pt idx="23">
                  <c:v>0.149543320989</c:v>
                </c:pt>
                <c:pt idx="24">
                  <c:v>0.14982016604100001</c:v>
                </c:pt>
                <c:pt idx="25">
                  <c:v>0.15005293229300001</c:v>
                </c:pt>
                <c:pt idx="26">
                  <c:v>0.15023781949100001</c:v>
                </c:pt>
                <c:pt idx="27">
                  <c:v>0.15037163846600002</c:v>
                </c:pt>
                <c:pt idx="28">
                  <c:v>0.15044972899100001</c:v>
                </c:pt>
                <c:pt idx="29">
                  <c:v>0.150468828138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5-41BF-99A2-DD7E50C9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08224"/>
        <c:axId val="113717184"/>
      </c:lineChart>
      <c:catAx>
        <c:axId val="11390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3717184"/>
        <c:crosses val="autoZero"/>
        <c:auto val="1"/>
        <c:lblAlgn val="ctr"/>
        <c:lblOffset val="100"/>
        <c:noMultiLvlLbl val="0"/>
      </c:catAx>
      <c:valAx>
        <c:axId val="113717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390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7</xdr:row>
      <xdr:rowOff>9525</xdr:rowOff>
    </xdr:from>
    <xdr:to>
      <xdr:col>28</xdr:col>
      <xdr:colOff>157163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171451</xdr:rowOff>
    </xdr:from>
    <xdr:to>
      <xdr:col>24</xdr:col>
      <xdr:colOff>390525</xdr:colOff>
      <xdr:row>36</xdr:row>
      <xdr:rowOff>170331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128585</xdr:rowOff>
    </xdr:from>
    <xdr:to>
      <xdr:col>25</xdr:col>
      <xdr:colOff>66675</xdr:colOff>
      <xdr:row>68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14286</xdr:rowOff>
    </xdr:from>
    <xdr:to>
      <xdr:col>25</xdr:col>
      <xdr:colOff>19049</xdr:colOff>
      <xdr:row>139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142</xdr:row>
      <xdr:rowOff>14286</xdr:rowOff>
    </xdr:from>
    <xdr:to>
      <xdr:col>24</xdr:col>
      <xdr:colOff>609599</xdr:colOff>
      <xdr:row>204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207</xdr:row>
      <xdr:rowOff>4761</xdr:rowOff>
    </xdr:from>
    <xdr:to>
      <xdr:col>25</xdr:col>
      <xdr:colOff>28574</xdr:colOff>
      <xdr:row>277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171449</xdr:colOff>
      <xdr:row>280</xdr:row>
      <xdr:rowOff>71436</xdr:rowOff>
    </xdr:from>
    <xdr:to>
      <xdr:col>24</xdr:col>
      <xdr:colOff>600074</xdr:colOff>
      <xdr:row>345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348</xdr:row>
      <xdr:rowOff>119061</xdr:rowOff>
    </xdr:from>
    <xdr:to>
      <xdr:col>24</xdr:col>
      <xdr:colOff>600075</xdr:colOff>
      <xdr:row>415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219075</xdr:colOff>
      <xdr:row>418</xdr:row>
      <xdr:rowOff>47624</xdr:rowOff>
    </xdr:from>
    <xdr:to>
      <xdr:col>25</xdr:col>
      <xdr:colOff>0</xdr:colOff>
      <xdr:row>475</xdr:row>
      <xdr:rowOff>9526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477</xdr:row>
      <xdr:rowOff>119062</xdr:rowOff>
    </xdr:from>
    <xdr:to>
      <xdr:col>25</xdr:col>
      <xdr:colOff>161925</xdr:colOff>
      <xdr:row>536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300990</xdr:colOff>
      <xdr:row>596</xdr:row>
      <xdr:rowOff>172401</xdr:rowOff>
    </xdr:from>
    <xdr:to>
      <xdr:col>25</xdr:col>
      <xdr:colOff>167640</xdr:colOff>
      <xdr:row>656</xdr:row>
      <xdr:rowOff>80010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293370</xdr:colOff>
      <xdr:row>537</xdr:row>
      <xdr:rowOff>180022</xdr:rowOff>
    </xdr:from>
    <xdr:to>
      <xdr:col>25</xdr:col>
      <xdr:colOff>140970</xdr:colOff>
      <xdr:row>595</xdr:row>
      <xdr:rowOff>30480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304800</xdr:colOff>
      <xdr:row>658</xdr:row>
      <xdr:rowOff>15240</xdr:rowOff>
    </xdr:from>
    <xdr:to>
      <xdr:col>25</xdr:col>
      <xdr:colOff>171450</xdr:colOff>
      <xdr:row>717</xdr:row>
      <xdr:rowOff>105729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320040</xdr:colOff>
      <xdr:row>719</xdr:row>
      <xdr:rowOff>60960</xdr:rowOff>
    </xdr:from>
    <xdr:to>
      <xdr:col>25</xdr:col>
      <xdr:colOff>167640</xdr:colOff>
      <xdr:row>776</xdr:row>
      <xdr:rowOff>94298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42860</xdr:rowOff>
    </xdr:from>
    <xdr:to>
      <xdr:col>25</xdr:col>
      <xdr:colOff>0</xdr:colOff>
      <xdr:row>61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52386</xdr:rowOff>
    </xdr:from>
    <xdr:to>
      <xdr:col>25</xdr:col>
      <xdr:colOff>0</xdr:colOff>
      <xdr:row>124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127</xdr:row>
      <xdr:rowOff>133348</xdr:rowOff>
    </xdr:from>
    <xdr:to>
      <xdr:col>25</xdr:col>
      <xdr:colOff>0</xdr:colOff>
      <xdr:row>190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234315</xdr:colOff>
      <xdr:row>193</xdr:row>
      <xdr:rowOff>21907</xdr:rowOff>
    </xdr:from>
    <xdr:to>
      <xdr:col>25</xdr:col>
      <xdr:colOff>5715</xdr:colOff>
      <xdr:row>255</xdr:row>
      <xdr:rowOff>55245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258</xdr:row>
      <xdr:rowOff>80961</xdr:rowOff>
    </xdr:from>
    <xdr:to>
      <xdr:col>25</xdr:col>
      <xdr:colOff>0</xdr:colOff>
      <xdr:row>318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320</xdr:row>
      <xdr:rowOff>157161</xdr:rowOff>
    </xdr:from>
    <xdr:to>
      <xdr:col>25</xdr:col>
      <xdr:colOff>19050</xdr:colOff>
      <xdr:row>382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385</xdr:row>
      <xdr:rowOff>4761</xdr:rowOff>
    </xdr:from>
    <xdr:to>
      <xdr:col>25</xdr:col>
      <xdr:colOff>19050</xdr:colOff>
      <xdr:row>448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451</xdr:row>
      <xdr:rowOff>42862</xdr:rowOff>
    </xdr:from>
    <xdr:to>
      <xdr:col>25</xdr:col>
      <xdr:colOff>28575</xdr:colOff>
      <xdr:row>511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184785</xdr:colOff>
      <xdr:row>575</xdr:row>
      <xdr:rowOff>10476</xdr:rowOff>
    </xdr:from>
    <xdr:to>
      <xdr:col>24</xdr:col>
      <xdr:colOff>603885</xdr:colOff>
      <xdr:row>636</xdr:row>
      <xdr:rowOff>5715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169545</xdr:colOff>
      <xdr:row>512</xdr:row>
      <xdr:rowOff>160971</xdr:rowOff>
    </xdr:from>
    <xdr:to>
      <xdr:col>25</xdr:col>
      <xdr:colOff>7620</xdr:colOff>
      <xdr:row>573</xdr:row>
      <xdr:rowOff>165734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175260</xdr:colOff>
      <xdr:row>637</xdr:row>
      <xdr:rowOff>22860</xdr:rowOff>
    </xdr:from>
    <xdr:to>
      <xdr:col>24</xdr:col>
      <xdr:colOff>594360</xdr:colOff>
      <xdr:row>698</xdr:row>
      <xdr:rowOff>18099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190500</xdr:colOff>
      <xdr:row>699</xdr:row>
      <xdr:rowOff>121920</xdr:rowOff>
    </xdr:from>
    <xdr:to>
      <xdr:col>25</xdr:col>
      <xdr:colOff>0</xdr:colOff>
      <xdr:row>760</xdr:row>
      <xdr:rowOff>117159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tinson/AppData/Local/Microsoft/Windows/Temporary%20Internet%20Files/Content.Outlook/02QUDK1G/Treasury%20Yield%2020134q%20and%2020143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F2" t="str">
            <v>3 Mon</v>
          </cell>
          <cell r="G2" t="str">
            <v>6 Mon</v>
          </cell>
          <cell r="H2">
            <v>1</v>
          </cell>
          <cell r="I2">
            <v>2</v>
          </cell>
          <cell r="J2">
            <v>3</v>
          </cell>
          <cell r="K2">
            <v>4</v>
          </cell>
          <cell r="L2">
            <v>5</v>
          </cell>
          <cell r="M2">
            <v>6</v>
          </cell>
          <cell r="N2">
            <v>7</v>
          </cell>
          <cell r="O2">
            <v>8</v>
          </cell>
          <cell r="P2">
            <v>9</v>
          </cell>
          <cell r="Q2">
            <v>10</v>
          </cell>
          <cell r="R2">
            <v>11</v>
          </cell>
          <cell r="S2">
            <v>12</v>
          </cell>
          <cell r="T2">
            <v>13</v>
          </cell>
          <cell r="U2">
            <v>14</v>
          </cell>
          <cell r="V2">
            <v>15</v>
          </cell>
          <cell r="W2">
            <v>16</v>
          </cell>
          <cell r="X2">
            <v>17</v>
          </cell>
          <cell r="Y2">
            <v>18</v>
          </cell>
          <cell r="Z2">
            <v>19</v>
          </cell>
          <cell r="AA2">
            <v>20</v>
          </cell>
          <cell r="AB2">
            <v>21</v>
          </cell>
          <cell r="AC2">
            <v>22</v>
          </cell>
          <cell r="AD2">
            <v>23</v>
          </cell>
          <cell r="AE2">
            <v>24</v>
          </cell>
          <cell r="AF2">
            <v>25</v>
          </cell>
          <cell r="AG2">
            <v>26</v>
          </cell>
          <cell r="AH2">
            <v>27</v>
          </cell>
          <cell r="AI2">
            <v>28</v>
          </cell>
          <cell r="AJ2">
            <v>29</v>
          </cell>
          <cell r="AK2">
            <v>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3"/>
  <sheetViews>
    <sheetView workbookViewId="0"/>
  </sheetViews>
  <sheetFormatPr defaultRowHeight="15" x14ac:dyDescent="0.25"/>
  <cols>
    <col min="1" max="1" width="23.85546875" customWidth="1"/>
    <col min="2" max="2" width="27.42578125" customWidth="1"/>
  </cols>
  <sheetData>
    <row r="1" spans="1:2" x14ac:dyDescent="0.25">
      <c r="A1" s="95" t="s">
        <v>83</v>
      </c>
      <c r="B1" s="95" t="s">
        <v>96</v>
      </c>
    </row>
    <row r="2" spans="1:2" x14ac:dyDescent="0.25">
      <c r="A2" t="s">
        <v>84</v>
      </c>
      <c r="B2" s="94" t="s">
        <v>85</v>
      </c>
    </row>
    <row r="3" spans="1:2" x14ac:dyDescent="0.25">
      <c r="A3" t="s">
        <v>86</v>
      </c>
      <c r="B3" s="94" t="s">
        <v>87</v>
      </c>
    </row>
    <row r="4" spans="1:2" x14ac:dyDescent="0.25">
      <c r="A4" t="s">
        <v>88</v>
      </c>
      <c r="B4" s="94" t="s">
        <v>89</v>
      </c>
    </row>
    <row r="5" spans="1:2" x14ac:dyDescent="0.25">
      <c r="A5" t="s">
        <v>90</v>
      </c>
      <c r="B5" s="94" t="s">
        <v>91</v>
      </c>
    </row>
    <row r="6" spans="1:2" x14ac:dyDescent="0.25">
      <c r="A6" t="s">
        <v>92</v>
      </c>
      <c r="B6" s="94" t="s">
        <v>93</v>
      </c>
    </row>
    <row r="7" spans="1:2" x14ac:dyDescent="0.25">
      <c r="A7" t="s">
        <v>94</v>
      </c>
      <c r="B7" s="94" t="s">
        <v>95</v>
      </c>
    </row>
    <row r="8" spans="1:2" x14ac:dyDescent="0.25">
      <c r="A8" t="s">
        <v>97</v>
      </c>
      <c r="B8" s="94" t="s">
        <v>98</v>
      </c>
    </row>
    <row r="9" spans="1:2" x14ac:dyDescent="0.25">
      <c r="A9" t="s">
        <v>99</v>
      </c>
      <c r="B9" s="94" t="s">
        <v>100</v>
      </c>
    </row>
    <row r="10" spans="1:2" x14ac:dyDescent="0.25">
      <c r="A10" t="s">
        <v>101</v>
      </c>
      <c r="B10" s="94" t="s">
        <v>102</v>
      </c>
    </row>
    <row r="11" spans="1:2" x14ac:dyDescent="0.25">
      <c r="A11" t="s">
        <v>103</v>
      </c>
      <c r="B11" s="94" t="s">
        <v>104</v>
      </c>
    </row>
    <row r="12" spans="1:2" x14ac:dyDescent="0.25">
      <c r="A12" t="s">
        <v>105</v>
      </c>
      <c r="B12" s="94" t="s">
        <v>106</v>
      </c>
    </row>
    <row r="13" spans="1:2" x14ac:dyDescent="0.25">
      <c r="A13" t="s">
        <v>107</v>
      </c>
      <c r="B13" s="94" t="s">
        <v>108</v>
      </c>
    </row>
  </sheetData>
  <hyperlinks>
    <hyperlink ref="B2" location="'Current Spreads'!A1" display="'Current Spreads'!A1" xr:uid="{00000000-0004-0000-0000-000000000000}"/>
    <hyperlink ref="B3" location="'Long-Term Spreads'!A1" display="'Long-Term Spreads'!A1" xr:uid="{00000000-0004-0000-0000-000001000000}"/>
    <hyperlink ref="B4" location="'Swap Spreads'!A1" display="'Swap Spreads'!A1" xr:uid="{00000000-0004-0000-0000-000002000000}"/>
    <hyperlink ref="B5" location="'Treasury Yields'!A1" display="'Treasury Yields'!A1" xr:uid="{00000000-0004-0000-0000-000003000000}"/>
    <hyperlink ref="B6" location="'Treasury Yields by Qtr'!A1" display="'Treasury Yields by Qtr'!A1" xr:uid="{00000000-0004-0000-0000-000004000000}"/>
    <hyperlink ref="B7" location="'Current Spreads by Qtr'!A1" display="'Current Spreads by Qtr'!A1" xr:uid="{00000000-0004-0000-0000-000005000000}"/>
    <hyperlink ref="B8" location="'Long Term Spreads by Qtr'!A1" display="'Long Term Spreads by Qtr'!A1" xr:uid="{00000000-0004-0000-0000-000006000000}"/>
    <hyperlink ref="B9" location="'Current Yields by Qtr'!A1" display="'Current Yields by Qtr'!A1" xr:uid="{00000000-0004-0000-0000-000007000000}"/>
    <hyperlink ref="B10" location="'Long Term Yields by Qtr'!A1" display="'Long Term Yields by Qtr'!A1" xr:uid="{00000000-0004-0000-0000-000008000000}"/>
    <hyperlink ref="B11" location="'Graphs Treasury Yields'!A1" display="'Graphs Treasury Yields'!A1" xr:uid="{00000000-0004-0000-0000-000009000000}"/>
    <hyperlink ref="B12" location="'Graphs Current Yields'!A1" display="'Graphs Current Yields'!A1" xr:uid="{00000000-0004-0000-0000-00000A000000}"/>
    <hyperlink ref="B13" location="'Graphs Long Term Yields'!A1" display="'Graphs Long Term Yields'!A1" xr:uid="{00000000-0004-0000-0000-00000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I314"/>
  <sheetViews>
    <sheetView workbookViewId="0">
      <selection activeCell="I231" sqref="I231"/>
    </sheetView>
  </sheetViews>
  <sheetFormatPr defaultColWidth="8.85546875" defaultRowHeight="15" x14ac:dyDescent="0.25"/>
  <cols>
    <col min="1" max="1" width="8.85546875" style="3"/>
    <col min="2" max="2" width="15.5703125" style="3" customWidth="1"/>
    <col min="3" max="7" width="13.85546875" style="3" customWidth="1"/>
    <col min="8" max="8" width="17" style="3" customWidth="1"/>
    <col min="9" max="9" width="13.85546875" style="3" customWidth="1"/>
    <col min="10" max="16384" width="8.85546875" style="3"/>
  </cols>
  <sheetData>
    <row r="1" spans="1:9" x14ac:dyDescent="0.25">
      <c r="A1" s="3" t="s">
        <v>63</v>
      </c>
    </row>
    <row r="2" spans="1:9" x14ac:dyDescent="0.25">
      <c r="A2" s="3" t="s">
        <v>53</v>
      </c>
    </row>
    <row r="3" spans="1:9" x14ac:dyDescent="0.25">
      <c r="A3" s="77" t="s">
        <v>52</v>
      </c>
      <c r="B3" s="78"/>
      <c r="C3" s="31"/>
      <c r="D3" s="31"/>
      <c r="E3" s="31"/>
    </row>
    <row r="4" spans="1:9" ht="27.6" customHeight="1" x14ac:dyDescent="0.25">
      <c r="A4" s="28" t="s">
        <v>51</v>
      </c>
      <c r="B4" s="113" t="s">
        <v>115</v>
      </c>
      <c r="C4" s="113" t="s">
        <v>116</v>
      </c>
      <c r="D4" s="113" t="s">
        <v>117</v>
      </c>
      <c r="E4" s="113" t="s">
        <v>118</v>
      </c>
      <c r="F4" s="113" t="s">
        <v>113</v>
      </c>
      <c r="G4" s="113" t="s">
        <v>114</v>
      </c>
      <c r="H4" s="113" t="s">
        <v>123</v>
      </c>
      <c r="I4" s="113" t="s">
        <v>138</v>
      </c>
    </row>
    <row r="5" spans="1:9" x14ac:dyDescent="0.25">
      <c r="A5" s="79">
        <v>1</v>
      </c>
      <c r="B5" s="83">
        <f>+'Long Term Spreads by Qtr'!C5-'Long Term Spreads by Qtr'!B5</f>
        <v>-0.61826144512922809</v>
      </c>
      <c r="C5" s="83">
        <f>+'Long Term Spreads by Qtr'!D5-'Long Term Spreads by Qtr'!C5</f>
        <v>-1.2524999999999977</v>
      </c>
      <c r="D5" s="83">
        <f>+'Long Term Spreads by Qtr'!E5-'Long Term Spreads by Qtr'!D5</f>
        <v>-0.69500000000000028</v>
      </c>
      <c r="E5" s="83">
        <f>+'Long Term Spreads by Qtr'!F5-'Long Term Spreads by Qtr'!E5</f>
        <v>-0.64500000000001023</v>
      </c>
      <c r="F5" s="83">
        <f>+'Long Term Spreads by Qtr'!G5-'Long Term Spreads by Qtr'!F5</f>
        <v>-0.82000000000000028</v>
      </c>
      <c r="G5" s="83">
        <f>+'Long Term Spreads by Qtr'!H5-'Long Term Spreads by Qtr'!G5</f>
        <v>-0.57499999999999574</v>
      </c>
      <c r="H5" s="83">
        <f>+'Long Term Spreads by Qtr'!I5-'Long Term Spreads by Qtr'!H5</f>
        <v>-0.43000000000000682</v>
      </c>
      <c r="I5" s="83">
        <f>+'Long Term Spreads by Qtr'!J5-'Long Term Spreads by Qtr'!I5</f>
        <v>-0.22999999999999687</v>
      </c>
    </row>
    <row r="6" spans="1:9" x14ac:dyDescent="0.25">
      <c r="A6" s="79">
        <v>2</v>
      </c>
      <c r="B6" s="83">
        <f>+'Long Term Spreads by Qtr'!C6-'Long Term Spreads by Qtr'!B6</f>
        <v>-0.69788858494075612</v>
      </c>
      <c r="C6" s="83">
        <f>+'Long Term Spreads by Qtr'!D6-'Long Term Spreads by Qtr'!C6</f>
        <v>-0.78999999999999915</v>
      </c>
      <c r="D6" s="83">
        <f>+'Long Term Spreads by Qtr'!E6-'Long Term Spreads by Qtr'!D6</f>
        <v>-0.82999999999999829</v>
      </c>
      <c r="E6" s="83">
        <f>+'Long Term Spreads by Qtr'!F6-'Long Term Spreads by Qtr'!E6</f>
        <v>-0.72000000000000597</v>
      </c>
      <c r="F6" s="83">
        <f>+'Long Term Spreads by Qtr'!G6-'Long Term Spreads by Qtr'!F6</f>
        <v>-0.92999999999999972</v>
      </c>
      <c r="G6" s="83">
        <f>+'Long Term Spreads by Qtr'!H6-'Long Term Spreads by Qtr'!G6</f>
        <v>-0.65999999999999659</v>
      </c>
      <c r="H6" s="83">
        <f>+'Long Term Spreads by Qtr'!I6-'Long Term Spreads by Qtr'!H6</f>
        <v>-0.55000000000000426</v>
      </c>
      <c r="I6" s="83">
        <f>+'Long Term Spreads by Qtr'!J6-'Long Term Spreads by Qtr'!I6</f>
        <v>-0.42999999999999972</v>
      </c>
    </row>
    <row r="7" spans="1:9" x14ac:dyDescent="0.25">
      <c r="A7" s="79">
        <v>3</v>
      </c>
      <c r="B7" s="83">
        <f>+'Long Term Spreads by Qtr'!C7-'Long Term Spreads by Qtr'!B7</f>
        <v>-0.77751572475228414</v>
      </c>
      <c r="C7" s="83">
        <f>+'Long Term Spreads by Qtr'!D7-'Long Term Spreads by Qtr'!C7</f>
        <v>-0.32750000000000057</v>
      </c>
      <c r="D7" s="83">
        <f>+'Long Term Spreads by Qtr'!E7-'Long Term Spreads by Qtr'!D7</f>
        <v>-0.96499999999999631</v>
      </c>
      <c r="E7" s="83">
        <f>+'Long Term Spreads by Qtr'!F7-'Long Term Spreads by Qtr'!E7</f>
        <v>-0.79500000000000171</v>
      </c>
      <c r="F7" s="83">
        <f>+'Long Term Spreads by Qtr'!G7-'Long Term Spreads by Qtr'!F7</f>
        <v>-1.0399999999999991</v>
      </c>
      <c r="G7" s="83">
        <f>+'Long Term Spreads by Qtr'!H7-'Long Term Spreads by Qtr'!G7</f>
        <v>-0.74499999999999744</v>
      </c>
      <c r="H7" s="83">
        <f>+'Long Term Spreads by Qtr'!I7-'Long Term Spreads by Qtr'!H7</f>
        <v>-0.67000000000000171</v>
      </c>
      <c r="I7" s="83">
        <f>+'Long Term Spreads by Qtr'!J7-'Long Term Spreads by Qtr'!I7</f>
        <v>-0.63000000000000256</v>
      </c>
    </row>
    <row r="8" spans="1:9" x14ac:dyDescent="0.25">
      <c r="A8" s="79">
        <v>4</v>
      </c>
      <c r="B8" s="83">
        <f>+'Long Term Spreads by Qtr'!C8-'Long Term Spreads by Qtr'!B8</f>
        <v>-0.85714286456379796</v>
      </c>
      <c r="C8" s="83">
        <f>+'Long Term Spreads by Qtr'!D8-'Long Term Spreads by Qtr'!C8</f>
        <v>0.13499999999999091</v>
      </c>
      <c r="D8" s="83">
        <f>+'Long Term Spreads by Qtr'!E8-'Long Term Spreads by Qtr'!D8</f>
        <v>-1.0999999999999943</v>
      </c>
      <c r="E8" s="83">
        <f>+'Long Term Spreads by Qtr'!F8-'Long Term Spreads by Qtr'!E8</f>
        <v>-0.87000000000000455</v>
      </c>
      <c r="F8" s="83">
        <f>+'Long Term Spreads by Qtr'!G8-'Long Term Spreads by Qtr'!F8</f>
        <v>-1.1499999999999915</v>
      </c>
      <c r="G8" s="83">
        <f>+'Long Term Spreads by Qtr'!H8-'Long Term Spreads by Qtr'!G8</f>
        <v>-0.8300000000000054</v>
      </c>
      <c r="H8" s="83">
        <f>+'Long Term Spreads by Qtr'!I8-'Long Term Spreads by Qtr'!H8</f>
        <v>-0.78999999999999915</v>
      </c>
      <c r="I8" s="83">
        <f>+'Long Term Spreads by Qtr'!J8-'Long Term Spreads by Qtr'!I8</f>
        <v>-0.82999999999999829</v>
      </c>
    </row>
    <row r="9" spans="1:9" x14ac:dyDescent="0.25">
      <c r="A9" s="79">
        <v>5</v>
      </c>
      <c r="B9" s="83">
        <f>+'Long Term Spreads by Qtr'!C9-'Long Term Spreads by Qtr'!B9</f>
        <v>-0.93677000437533309</v>
      </c>
      <c r="C9" s="83">
        <f>+'Long Term Spreads by Qtr'!D9-'Long Term Spreads by Qtr'!C9</f>
        <v>-0.35250000000000625</v>
      </c>
      <c r="D9" s="83">
        <f>+'Long Term Spreads by Qtr'!E9-'Long Term Spreads by Qtr'!D9</f>
        <v>-1.0099999999999909</v>
      </c>
      <c r="E9" s="83">
        <f>+'Long Term Spreads by Qtr'!F9-'Long Term Spreads by Qtr'!E9</f>
        <v>-0.87000000000000455</v>
      </c>
      <c r="F9" s="83">
        <f>+'Long Term Spreads by Qtr'!G9-'Long Term Spreads by Qtr'!F9</f>
        <v>-1.1149999999999949</v>
      </c>
      <c r="G9" s="83">
        <f>+'Long Term Spreads by Qtr'!H9-'Long Term Spreads by Qtr'!G9</f>
        <v>-0.65000000000000568</v>
      </c>
      <c r="H9" s="83">
        <f>+'Long Term Spreads by Qtr'!I9-'Long Term Spreads by Qtr'!H9</f>
        <v>-0.70000000000000284</v>
      </c>
      <c r="I9" s="83">
        <f>+'Long Term Spreads by Qtr'!J9-'Long Term Spreads by Qtr'!I9</f>
        <v>-0.69999999999998863</v>
      </c>
    </row>
    <row r="10" spans="1:9" x14ac:dyDescent="0.25">
      <c r="A10" s="79">
        <v>6</v>
      </c>
      <c r="B10" s="83">
        <f>+'Long Term Spreads by Qtr'!C10-'Long Term Spreads by Qtr'!B10</f>
        <v>-1.016397144186854</v>
      </c>
      <c r="C10" s="83">
        <f>+'Long Term Spreads by Qtr'!D10-'Long Term Spreads by Qtr'!C10</f>
        <v>-0.84000000000000341</v>
      </c>
      <c r="D10" s="83">
        <f>+'Long Term Spreads by Qtr'!E10-'Long Term Spreads by Qtr'!D10</f>
        <v>-0.91999999999998749</v>
      </c>
      <c r="E10" s="83">
        <f>+'Long Term Spreads by Qtr'!F10-'Long Term Spreads by Qtr'!E10</f>
        <v>-0.87000000000000455</v>
      </c>
      <c r="F10" s="83">
        <f>+'Long Term Spreads by Qtr'!G10-'Long Term Spreads by Qtr'!F10</f>
        <v>-1.0799999999999983</v>
      </c>
      <c r="G10" s="83">
        <f>+'Long Term Spreads by Qtr'!H10-'Long Term Spreads by Qtr'!G10</f>
        <v>-0.46999999999999886</v>
      </c>
      <c r="H10" s="83">
        <f>+'Long Term Spreads by Qtr'!I10-'Long Term Spreads by Qtr'!H10</f>
        <v>-0.60999999999999943</v>
      </c>
      <c r="I10" s="83">
        <f>+'Long Term Spreads by Qtr'!J10-'Long Term Spreads by Qtr'!I10</f>
        <v>-0.57000000000000739</v>
      </c>
    </row>
    <row r="11" spans="1:9" x14ac:dyDescent="0.25">
      <c r="A11" s="79">
        <v>7</v>
      </c>
      <c r="B11" s="83">
        <f>+'Long Term Spreads by Qtr'!C11-'Long Term Spreads by Qtr'!B11</f>
        <v>-0.83937729088587787</v>
      </c>
      <c r="C11" s="83">
        <f>+'Long Term Spreads by Qtr'!D11-'Long Term Spreads by Qtr'!C11</f>
        <v>-0.70333333333333314</v>
      </c>
      <c r="D11" s="83">
        <f>+'Long Term Spreads by Qtr'!E11-'Long Term Spreads by Qtr'!D11</f>
        <v>-0.9233333333333178</v>
      </c>
      <c r="E11" s="83">
        <f>+'Long Term Spreads by Qtr'!F11-'Long Term Spreads by Qtr'!E11</f>
        <v>-0.82666666666666799</v>
      </c>
      <c r="F11" s="83">
        <f>+'Long Term Spreads by Qtr'!G11-'Long Term Spreads by Qtr'!F11</f>
        <v>-1.0100000000000051</v>
      </c>
      <c r="G11" s="83">
        <f>+'Long Term Spreads by Qtr'!H11-'Long Term Spreads by Qtr'!G11</f>
        <v>-0.43999999999999773</v>
      </c>
      <c r="H11" s="83">
        <f>+'Long Term Spreads by Qtr'!I11-'Long Term Spreads by Qtr'!H11</f>
        <v>-0.60666666666666913</v>
      </c>
      <c r="I11" s="83">
        <f>+'Long Term Spreads by Qtr'!J11-'Long Term Spreads by Qtr'!I11</f>
        <v>-0.57999999999999829</v>
      </c>
    </row>
    <row r="12" spans="1:9" x14ac:dyDescent="0.25">
      <c r="A12" s="79">
        <v>8</v>
      </c>
      <c r="B12" s="83">
        <f>+'Long Term Spreads by Qtr'!C12-'Long Term Spreads by Qtr'!B12</f>
        <v>-0.66235743758490173</v>
      </c>
      <c r="C12" s="83">
        <f>+'Long Term Spreads by Qtr'!D12-'Long Term Spreads by Qtr'!C12</f>
        <v>-0.56666666666666288</v>
      </c>
      <c r="D12" s="83">
        <f>+'Long Term Spreads by Qtr'!E12-'Long Term Spreads by Qtr'!D12</f>
        <v>-0.92666666666667652</v>
      </c>
      <c r="E12" s="83">
        <f>+'Long Term Spreads by Qtr'!F12-'Long Term Spreads by Qtr'!E12</f>
        <v>-0.78333333333333144</v>
      </c>
      <c r="F12" s="83">
        <f>+'Long Term Spreads by Qtr'!G12-'Long Term Spreads by Qtr'!F12</f>
        <v>-0.93999999999999773</v>
      </c>
      <c r="G12" s="83">
        <f>+'Long Term Spreads by Qtr'!H12-'Long Term Spreads by Qtr'!G12</f>
        <v>-0.40999999999999659</v>
      </c>
      <c r="H12" s="83">
        <f>+'Long Term Spreads by Qtr'!I12-'Long Term Spreads by Qtr'!H12</f>
        <v>-0.60333333333333883</v>
      </c>
      <c r="I12" s="83">
        <f>+'Long Term Spreads by Qtr'!J12-'Long Term Spreads by Qtr'!I12</f>
        <v>-0.59000000000000341</v>
      </c>
    </row>
    <row r="13" spans="1:9" x14ac:dyDescent="0.25">
      <c r="A13" s="79">
        <v>9</v>
      </c>
      <c r="B13" s="83">
        <f>+'Long Term Spreads by Qtr'!C13-'Long Term Spreads by Qtr'!B13</f>
        <v>-0.48533758428392559</v>
      </c>
      <c r="C13" s="83">
        <f>+'Long Term Spreads by Qtr'!D13-'Long Term Spreads by Qtr'!C13</f>
        <v>-0.42999999999999261</v>
      </c>
      <c r="D13" s="83">
        <f>+'Long Term Spreads by Qtr'!E13-'Long Term Spreads by Qtr'!D13</f>
        <v>-0.93000000000000682</v>
      </c>
      <c r="E13" s="83">
        <f>+'Long Term Spreads by Qtr'!F13-'Long Term Spreads by Qtr'!E13</f>
        <v>-0.73999999999999488</v>
      </c>
      <c r="F13" s="83">
        <f>+'Long Term Spreads by Qtr'!G13-'Long Term Spreads by Qtr'!F13</f>
        <v>-0.87000000000000455</v>
      </c>
      <c r="G13" s="83">
        <f>+'Long Term Spreads by Qtr'!H13-'Long Term Spreads by Qtr'!G13</f>
        <v>-0.37999999999999545</v>
      </c>
      <c r="H13" s="83">
        <f>+'Long Term Spreads by Qtr'!I13-'Long Term Spreads by Qtr'!H13</f>
        <v>-0.60000000000000853</v>
      </c>
      <c r="I13" s="83">
        <f>+'Long Term Spreads by Qtr'!J13-'Long Term Spreads by Qtr'!I13</f>
        <v>-0.59999999999999432</v>
      </c>
    </row>
    <row r="14" spans="1:9" x14ac:dyDescent="0.25">
      <c r="A14" s="79">
        <v>10</v>
      </c>
      <c r="B14" s="83">
        <f>+'Long Term Spreads by Qtr'!C14-'Long Term Spreads by Qtr'!B14</f>
        <v>-0.31044252896371916</v>
      </c>
      <c r="C14" s="83">
        <f>+'Long Term Spreads by Qtr'!D14-'Long Term Spreads by Qtr'!C14</f>
        <v>-0.39823529411764014</v>
      </c>
      <c r="D14" s="83">
        <f>+'Long Term Spreads by Qtr'!E14-'Long Term Spreads by Qtr'!D14</f>
        <v>-0.89529411764706879</v>
      </c>
      <c r="E14" s="83">
        <f>+'Long Term Spreads by Qtr'!F14-'Long Term Spreads by Qtr'!E14</f>
        <v>-0.7029411764705884</v>
      </c>
      <c r="F14" s="83">
        <f>+'Long Term Spreads by Qtr'!G14-'Long Term Spreads by Qtr'!F14</f>
        <v>-0.82235294117647584</v>
      </c>
      <c r="G14" s="83">
        <f>+'Long Term Spreads by Qtr'!H14-'Long Term Spreads by Qtr'!G14</f>
        <v>-0.33823529411763786</v>
      </c>
      <c r="H14" s="83">
        <f>+'Long Term Spreads by Qtr'!I14-'Long Term Spreads by Qtr'!H14</f>
        <v>-0.5564705882352996</v>
      </c>
      <c r="I14" s="83">
        <f>+'Long Term Spreads by Qtr'!J14-'Long Term Spreads by Qtr'!I14</f>
        <v>-0.56176470588235361</v>
      </c>
    </row>
    <row r="15" spans="1:9" x14ac:dyDescent="0.25">
      <c r="A15" s="79">
        <v>11</v>
      </c>
      <c r="B15" s="83">
        <f>+'Long Term Spreads by Qtr'!C15-'Long Term Spreads by Qtr'!B15</f>
        <v>-0.13554747364352693</v>
      </c>
      <c r="C15" s="83">
        <f>+'Long Term Spreads by Qtr'!D15-'Long Term Spreads by Qtr'!C15</f>
        <v>-0.36647058823528766</v>
      </c>
      <c r="D15" s="83">
        <f>+'Long Term Spreads by Qtr'!E15-'Long Term Spreads by Qtr'!D15</f>
        <v>-0.86058823529411654</v>
      </c>
      <c r="E15" s="83">
        <f>+'Long Term Spreads by Qtr'!F15-'Long Term Spreads by Qtr'!E15</f>
        <v>-0.66588235294118192</v>
      </c>
      <c r="F15" s="83">
        <f>+'Long Term Spreads by Qtr'!G15-'Long Term Spreads by Qtr'!F15</f>
        <v>-0.77470588235294713</v>
      </c>
      <c r="G15" s="83">
        <f>+'Long Term Spreads by Qtr'!H15-'Long Term Spreads by Qtr'!G15</f>
        <v>-0.29647058823528027</v>
      </c>
      <c r="H15" s="83">
        <f>+'Long Term Spreads by Qtr'!I15-'Long Term Spreads by Qtr'!H15</f>
        <v>-0.51294117647060489</v>
      </c>
      <c r="I15" s="83">
        <f>+'Long Term Spreads by Qtr'!J15-'Long Term Spreads by Qtr'!I15</f>
        <v>-0.52352941176469869</v>
      </c>
    </row>
    <row r="16" spans="1:9" x14ac:dyDescent="0.25">
      <c r="A16" s="79">
        <v>12</v>
      </c>
      <c r="B16" s="83">
        <f>+'Long Term Spreads by Qtr'!C16-'Long Term Spreads by Qtr'!B16</f>
        <v>3.9347581676679511E-2</v>
      </c>
      <c r="C16" s="83">
        <f>+'Long Term Spreads by Qtr'!D16-'Long Term Spreads by Qtr'!C16</f>
        <v>-0.33470588235293519</v>
      </c>
      <c r="D16" s="83">
        <f>+'Long Term Spreads by Qtr'!E16-'Long Term Spreads by Qtr'!D16</f>
        <v>-0.82588235294119272</v>
      </c>
      <c r="E16" s="83">
        <f>+'Long Term Spreads by Qtr'!F16-'Long Term Spreads by Qtr'!E16</f>
        <v>-0.62882352941176123</v>
      </c>
      <c r="F16" s="83">
        <f>+'Long Term Spreads by Qtr'!G16-'Long Term Spreads by Qtr'!F16</f>
        <v>-0.72705882352941842</v>
      </c>
      <c r="G16" s="83">
        <f>+'Long Term Spreads by Qtr'!H16-'Long Term Spreads by Qtr'!G16</f>
        <v>-0.2547058823529369</v>
      </c>
      <c r="H16" s="83">
        <f>+'Long Term Spreads by Qtr'!I16-'Long Term Spreads by Qtr'!H16</f>
        <v>-0.46941176470588175</v>
      </c>
      <c r="I16" s="83">
        <f>+'Long Term Spreads by Qtr'!J16-'Long Term Spreads by Qtr'!I16</f>
        <v>-0.48529411764705799</v>
      </c>
    </row>
    <row r="17" spans="1:9" x14ac:dyDescent="0.25">
      <c r="A17" s="79">
        <v>13</v>
      </c>
      <c r="B17" s="83">
        <f>+'Long Term Spreads by Qtr'!C17-'Long Term Spreads by Qtr'!B17</f>
        <v>0.21424263699687174</v>
      </c>
      <c r="C17" s="83">
        <f>+'Long Term Spreads by Qtr'!D17-'Long Term Spreads by Qtr'!C17</f>
        <v>-0.30294117647058272</v>
      </c>
      <c r="D17" s="83">
        <f>+'Long Term Spreads by Qtr'!E17-'Long Term Spreads by Qtr'!D17</f>
        <v>-0.79117647058824048</v>
      </c>
      <c r="E17" s="83">
        <f>+'Long Term Spreads by Qtr'!F17-'Long Term Spreads by Qtr'!E17</f>
        <v>-0.59176470588234054</v>
      </c>
      <c r="F17" s="83">
        <f>+'Long Term Spreads by Qtr'!G17-'Long Term Spreads by Qtr'!F17</f>
        <v>-0.67941176470588971</v>
      </c>
      <c r="G17" s="83">
        <f>+'Long Term Spreads by Qtr'!H17-'Long Term Spreads by Qtr'!G17</f>
        <v>-0.21294117647059352</v>
      </c>
      <c r="H17" s="83">
        <f>+'Long Term Spreads by Qtr'!I17-'Long Term Spreads by Qtr'!H17</f>
        <v>-0.42588235294117283</v>
      </c>
      <c r="I17" s="83">
        <f>+'Long Term Spreads by Qtr'!J17-'Long Term Spreads by Qtr'!I17</f>
        <v>-0.44705882352941728</v>
      </c>
    </row>
    <row r="18" spans="1:9" x14ac:dyDescent="0.25">
      <c r="A18" s="79">
        <v>14</v>
      </c>
      <c r="B18" s="83">
        <f>+'Long Term Spreads by Qtr'!C18-'Long Term Spreads by Qtr'!B18</f>
        <v>0.38913769231707818</v>
      </c>
      <c r="C18" s="83">
        <f>+'Long Term Spreads by Qtr'!D18-'Long Term Spreads by Qtr'!C18</f>
        <v>-0.27117647058823025</v>
      </c>
      <c r="D18" s="83">
        <f>+'Long Term Spreads by Qtr'!E18-'Long Term Spreads by Qtr'!D18</f>
        <v>-0.75647058823530244</v>
      </c>
      <c r="E18" s="83">
        <f>+'Long Term Spreads by Qtr'!F18-'Long Term Spreads by Qtr'!E18</f>
        <v>-0.55470588235293405</v>
      </c>
      <c r="F18" s="83">
        <f>+'Long Term Spreads by Qtr'!G18-'Long Term Spreads by Qtr'!F18</f>
        <v>-0.631764705882361</v>
      </c>
      <c r="G18" s="83">
        <f>+'Long Term Spreads by Qtr'!H18-'Long Term Spreads by Qtr'!G18</f>
        <v>-0.17117647058823593</v>
      </c>
      <c r="H18" s="83">
        <f>+'Long Term Spreads by Qtr'!I18-'Long Term Spreads by Qtr'!H18</f>
        <v>-0.38235294117647811</v>
      </c>
      <c r="I18" s="83">
        <f>+'Long Term Spreads by Qtr'!J18-'Long Term Spreads by Qtr'!I18</f>
        <v>-0.40882352941176237</v>
      </c>
    </row>
    <row r="19" spans="1:9" x14ac:dyDescent="0.25">
      <c r="A19" s="79">
        <v>15</v>
      </c>
      <c r="B19" s="83">
        <f>+'Long Term Spreads by Qtr'!C19-'Long Term Spreads by Qtr'!B19</f>
        <v>0.5640327476372704</v>
      </c>
      <c r="C19" s="83">
        <f>+'Long Term Spreads by Qtr'!D19-'Long Term Spreads by Qtr'!C19</f>
        <v>-0.23941176470587777</v>
      </c>
      <c r="D19" s="83">
        <f>+'Long Term Spreads by Qtr'!E19-'Long Term Spreads by Qtr'!D19</f>
        <v>-0.7217647058823502</v>
      </c>
      <c r="E19" s="83">
        <f>+'Long Term Spreads by Qtr'!F19-'Long Term Spreads by Qtr'!E19</f>
        <v>-0.51764705882352757</v>
      </c>
      <c r="F19" s="83">
        <f>+'Long Term Spreads by Qtr'!G19-'Long Term Spreads by Qtr'!F19</f>
        <v>-0.58411764705883229</v>
      </c>
      <c r="G19" s="83">
        <f>+'Long Term Spreads by Qtr'!H19-'Long Term Spreads by Qtr'!G19</f>
        <v>-0.12941176470587834</v>
      </c>
      <c r="H19" s="83">
        <f>+'Long Term Spreads by Qtr'!I19-'Long Term Spreads by Qtr'!H19</f>
        <v>-0.33882352941176919</v>
      </c>
      <c r="I19" s="83">
        <f>+'Long Term Spreads by Qtr'!J19-'Long Term Spreads by Qtr'!I19</f>
        <v>-0.37058823529412166</v>
      </c>
    </row>
    <row r="20" spans="1:9" x14ac:dyDescent="0.25">
      <c r="A20" s="79">
        <v>16</v>
      </c>
      <c r="B20" s="83">
        <f>+'Long Term Spreads by Qtr'!C20-'Long Term Spreads by Qtr'!B20</f>
        <v>0.73892780295747684</v>
      </c>
      <c r="C20" s="83">
        <f>+'Long Term Spreads by Qtr'!D20-'Long Term Spreads by Qtr'!C20</f>
        <v>-0.2076470588235253</v>
      </c>
      <c r="D20" s="83">
        <f>+'Long Term Spreads by Qtr'!E20-'Long Term Spreads by Qtr'!D20</f>
        <v>-0.68705882352942638</v>
      </c>
      <c r="E20" s="83">
        <f>+'Long Term Spreads by Qtr'!F20-'Long Term Spreads by Qtr'!E20</f>
        <v>-0.48058823529410688</v>
      </c>
      <c r="F20" s="83">
        <f>+'Long Term Spreads by Qtr'!G20-'Long Term Spreads by Qtr'!F20</f>
        <v>-0.53647058823530358</v>
      </c>
      <c r="G20" s="83">
        <f>+'Long Term Spreads by Qtr'!H20-'Long Term Spreads by Qtr'!G20</f>
        <v>-8.7647058823520752E-2</v>
      </c>
      <c r="H20" s="83">
        <f>+'Long Term Spreads by Qtr'!I20-'Long Term Spreads by Qtr'!H20</f>
        <v>-0.29529411764707447</v>
      </c>
      <c r="I20" s="83">
        <f>+'Long Term Spreads by Qtr'!J20-'Long Term Spreads by Qtr'!I20</f>
        <v>-0.33235294117645253</v>
      </c>
    </row>
    <row r="21" spans="1:9" x14ac:dyDescent="0.25">
      <c r="A21" s="79">
        <v>17</v>
      </c>
      <c r="B21" s="83">
        <f>+'Long Term Spreads by Qtr'!C21-'Long Term Spreads by Qtr'!B21</f>
        <v>0.91382285827766907</v>
      </c>
      <c r="C21" s="83">
        <f>+'Long Term Spreads by Qtr'!D21-'Long Term Spreads by Qtr'!C21</f>
        <v>-0.17588235294117283</v>
      </c>
      <c r="D21" s="83">
        <f>+'Long Term Spreads by Qtr'!E21-'Long Term Spreads by Qtr'!D21</f>
        <v>-0.65235294117647413</v>
      </c>
      <c r="E21" s="83">
        <f>+'Long Term Spreads by Qtr'!F21-'Long Term Spreads by Qtr'!E21</f>
        <v>-0.4435294117647004</v>
      </c>
      <c r="F21" s="83">
        <f>+'Long Term Spreads by Qtr'!G21-'Long Term Spreads by Qtr'!F21</f>
        <v>-0.48882352941177487</v>
      </c>
      <c r="G21" s="83">
        <f>+'Long Term Spreads by Qtr'!H21-'Long Term Spreads by Qtr'!G21</f>
        <v>-4.5882352941163163E-2</v>
      </c>
      <c r="H21" s="83">
        <f>+'Long Term Spreads by Qtr'!I21-'Long Term Spreads by Qtr'!H21</f>
        <v>-0.25176470588236555</v>
      </c>
      <c r="I21" s="83">
        <f>+'Long Term Spreads by Qtr'!J21-'Long Term Spreads by Qtr'!I21</f>
        <v>-0.29411764705882604</v>
      </c>
    </row>
    <row r="22" spans="1:9" x14ac:dyDescent="0.25">
      <c r="A22" s="79">
        <v>18</v>
      </c>
      <c r="B22" s="83">
        <f>+'Long Term Spreads by Qtr'!C22-'Long Term Spreads by Qtr'!B22</f>
        <v>1.0887179135978755</v>
      </c>
      <c r="C22" s="83">
        <f>+'Long Term Spreads by Qtr'!D22-'Long Term Spreads by Qtr'!C22</f>
        <v>-0.14411764705882035</v>
      </c>
      <c r="D22" s="83">
        <f>+'Long Term Spreads by Qtr'!E22-'Long Term Spreads by Qtr'!D22</f>
        <v>-0.6176470588235361</v>
      </c>
      <c r="E22" s="83">
        <f>+'Long Term Spreads by Qtr'!F22-'Long Term Spreads by Qtr'!E22</f>
        <v>-0.40647058823529392</v>
      </c>
      <c r="F22" s="83">
        <f>+'Long Term Spreads by Qtr'!G22-'Long Term Spreads by Qtr'!F22</f>
        <v>-0.44117647058823195</v>
      </c>
      <c r="G22" s="83">
        <f>+'Long Term Spreads by Qtr'!H22-'Long Term Spreads by Qtr'!G22</f>
        <v>-4.1176470588197844E-3</v>
      </c>
      <c r="H22" s="83">
        <f>+'Long Term Spreads by Qtr'!I22-'Long Term Spreads by Qtr'!H22</f>
        <v>-0.20823529411765662</v>
      </c>
      <c r="I22" s="83">
        <f>+'Long Term Spreads by Qtr'!J22-'Long Term Spreads by Qtr'!I22</f>
        <v>-0.25588235294117112</v>
      </c>
    </row>
    <row r="23" spans="1:9" x14ac:dyDescent="0.25">
      <c r="A23" s="79">
        <v>19</v>
      </c>
      <c r="B23" s="83">
        <f>+'Long Term Spreads by Qtr'!C23-'Long Term Spreads by Qtr'!B23</f>
        <v>1.2636129689180677</v>
      </c>
      <c r="C23" s="83">
        <f>+'Long Term Spreads by Qtr'!D23-'Long Term Spreads by Qtr'!C23</f>
        <v>-0.11235294117646788</v>
      </c>
      <c r="D23" s="83">
        <f>+'Long Term Spreads by Qtr'!E23-'Long Term Spreads by Qtr'!D23</f>
        <v>-0.58294117647058386</v>
      </c>
      <c r="E23" s="83">
        <f>+'Long Term Spreads by Qtr'!F23-'Long Term Spreads by Qtr'!E23</f>
        <v>-0.36941176470588744</v>
      </c>
      <c r="F23" s="83">
        <f>+'Long Term Spreads by Qtr'!G23-'Long Term Spreads by Qtr'!F23</f>
        <v>-0.39352941176470324</v>
      </c>
      <c r="G23" s="83">
        <f>+'Long Term Spreads by Qtr'!H23-'Long Term Spreads by Qtr'!G23</f>
        <v>3.7647058823523594E-2</v>
      </c>
      <c r="H23" s="83">
        <f>+'Long Term Spreads by Qtr'!I23-'Long Term Spreads by Qtr'!H23</f>
        <v>-0.1647058823529477</v>
      </c>
      <c r="I23" s="83">
        <f>+'Long Term Spreads by Qtr'!J23-'Long Term Spreads by Qtr'!I23</f>
        <v>-0.21764705882353041</v>
      </c>
    </row>
    <row r="24" spans="1:9" x14ac:dyDescent="0.25">
      <c r="A24" s="79">
        <v>20</v>
      </c>
      <c r="B24" s="83">
        <f>+'Long Term Spreads by Qtr'!C24-'Long Term Spreads by Qtr'!B24</f>
        <v>1.4385080242382742</v>
      </c>
      <c r="C24" s="83">
        <f>+'Long Term Spreads by Qtr'!D24-'Long Term Spreads by Qtr'!C24</f>
        <v>-8.0588235294115407E-2</v>
      </c>
      <c r="D24" s="83">
        <f>+'Long Term Spreads by Qtr'!E24-'Long Term Spreads by Qtr'!D24</f>
        <v>-0.54823529411764582</v>
      </c>
      <c r="E24" s="83">
        <f>+'Long Term Spreads by Qtr'!F24-'Long Term Spreads by Qtr'!E24</f>
        <v>-0.33235294117648095</v>
      </c>
      <c r="F24" s="83">
        <f>+'Long Term Spreads by Qtr'!G24-'Long Term Spreads by Qtr'!F24</f>
        <v>-0.34588235294117453</v>
      </c>
      <c r="G24" s="83">
        <f>+'Long Term Spreads by Qtr'!H24-'Long Term Spreads by Qtr'!G24</f>
        <v>7.9411764705881183E-2</v>
      </c>
      <c r="H24" s="83">
        <f>+'Long Term Spreads by Qtr'!I24-'Long Term Spreads by Qtr'!H24</f>
        <v>-0.12117647058823877</v>
      </c>
      <c r="I24" s="83">
        <f>+'Long Term Spreads by Qtr'!J24-'Long Term Spreads by Qtr'!I24</f>
        <v>-0.1794117647058755</v>
      </c>
    </row>
    <row r="25" spans="1:9" x14ac:dyDescent="0.25">
      <c r="A25" s="79">
        <v>21</v>
      </c>
      <c r="B25" s="83">
        <f>+'Long Term Spreads by Qtr'!C25-'Long Term Spreads by Qtr'!B25</f>
        <v>1.6134030795584806</v>
      </c>
      <c r="C25" s="83">
        <f>+'Long Term Spreads by Qtr'!D25-'Long Term Spreads by Qtr'!C25</f>
        <v>-4.8823529411777145E-2</v>
      </c>
      <c r="D25" s="83">
        <f>+'Long Term Spreads by Qtr'!E25-'Long Term Spreads by Qtr'!D25</f>
        <v>-0.51352941176470779</v>
      </c>
      <c r="E25" s="83">
        <f>+'Long Term Spreads by Qtr'!F25-'Long Term Spreads by Qtr'!E25</f>
        <v>-0.29529411764706026</v>
      </c>
      <c r="F25" s="83">
        <f>+'Long Term Spreads by Qtr'!G25-'Long Term Spreads by Qtr'!F25</f>
        <v>-0.29823529411764582</v>
      </c>
      <c r="G25" s="83">
        <f>+'Long Term Spreads by Qtr'!H25-'Long Term Spreads by Qtr'!G25</f>
        <v>0.12117647058823877</v>
      </c>
      <c r="H25" s="83">
        <f>+'Long Term Spreads by Qtr'!I25-'Long Term Spreads by Qtr'!H25</f>
        <v>-7.7647058823529846E-2</v>
      </c>
      <c r="I25" s="83">
        <f>+'Long Term Spreads by Qtr'!J25-'Long Term Spreads by Qtr'!I25</f>
        <v>-0.14117647058823479</v>
      </c>
    </row>
    <row r="26" spans="1:9" x14ac:dyDescent="0.25">
      <c r="A26" s="79">
        <v>22</v>
      </c>
      <c r="B26" s="83">
        <f>+'Long Term Spreads by Qtr'!C26-'Long Term Spreads by Qtr'!B26</f>
        <v>1.7882981348786728</v>
      </c>
      <c r="C26" s="83">
        <f>+'Long Term Spreads by Qtr'!D26-'Long Term Spreads by Qtr'!C26</f>
        <v>-1.7058823529410461E-2</v>
      </c>
      <c r="D26" s="83">
        <f>+'Long Term Spreads by Qtr'!E26-'Long Term Spreads by Qtr'!D26</f>
        <v>-0.47882352941176975</v>
      </c>
      <c r="E26" s="83">
        <f>+'Long Term Spreads by Qtr'!F26-'Long Term Spreads by Qtr'!E26</f>
        <v>-0.25823529411765378</v>
      </c>
      <c r="F26" s="83">
        <f>+'Long Term Spreads by Qtr'!G26-'Long Term Spreads by Qtr'!F26</f>
        <v>-0.25058823529411711</v>
      </c>
      <c r="G26" s="83">
        <f>+'Long Term Spreads by Qtr'!H26-'Long Term Spreads by Qtr'!G26</f>
        <v>0.16294117647059636</v>
      </c>
      <c r="H26" s="83">
        <f>+'Long Term Spreads by Qtr'!I26-'Long Term Spreads by Qtr'!H26</f>
        <v>-3.4117647058835132E-2</v>
      </c>
      <c r="I26" s="83">
        <f>+'Long Term Spreads by Qtr'!J26-'Long Term Spreads by Qtr'!I26</f>
        <v>-0.10294117647057988</v>
      </c>
    </row>
    <row r="27" spans="1:9" x14ac:dyDescent="0.25">
      <c r="A27" s="79">
        <v>23</v>
      </c>
      <c r="B27" s="83">
        <f>+'Long Term Spreads by Qtr'!C27-'Long Term Spreads by Qtr'!B27</f>
        <v>1.9631931901988651</v>
      </c>
      <c r="C27" s="83">
        <f>+'Long Term Spreads by Qtr'!D27-'Long Term Spreads by Qtr'!C27</f>
        <v>1.4705882352956223E-2</v>
      </c>
      <c r="D27" s="83">
        <f>+'Long Term Spreads by Qtr'!E27-'Long Term Spreads by Qtr'!D27</f>
        <v>-0.44411764705883172</v>
      </c>
      <c r="E27" s="83">
        <f>+'Long Term Spreads by Qtr'!F27-'Long Term Spreads by Qtr'!E27</f>
        <v>-0.22117647058823309</v>
      </c>
      <c r="F27" s="83">
        <f>+'Long Term Spreads by Qtr'!G27-'Long Term Spreads by Qtr'!F27</f>
        <v>-0.2029411764705884</v>
      </c>
      <c r="G27" s="83">
        <f>+'Long Term Spreads by Qtr'!H27-'Long Term Spreads by Qtr'!G27</f>
        <v>0.20470588235292553</v>
      </c>
      <c r="H27" s="83">
        <f>+'Long Term Spreads by Qtr'!I27-'Long Term Spreads by Qtr'!H27</f>
        <v>9.4117647058880038E-3</v>
      </c>
      <c r="I27" s="83">
        <f>+'Long Term Spreads by Qtr'!J27-'Long Term Spreads by Qtr'!I27</f>
        <v>-6.470588235293917E-2</v>
      </c>
    </row>
    <row r="28" spans="1:9" x14ac:dyDescent="0.25">
      <c r="A28" s="79">
        <v>24</v>
      </c>
      <c r="B28" s="83">
        <f>+'Long Term Spreads by Qtr'!C28-'Long Term Spreads by Qtr'!B28</f>
        <v>2.1380882455190715</v>
      </c>
      <c r="C28" s="83">
        <f>+'Long Term Spreads by Qtr'!D28-'Long Term Spreads by Qtr'!C28</f>
        <v>4.6470588235294485E-2</v>
      </c>
      <c r="D28" s="83">
        <f>+'Long Term Spreads by Qtr'!E28-'Long Term Spreads by Qtr'!D28</f>
        <v>-0.40941176470589369</v>
      </c>
      <c r="E28" s="83">
        <f>+'Long Term Spreads by Qtr'!F28-'Long Term Spreads by Qtr'!E28</f>
        <v>-0.18411764705881239</v>
      </c>
      <c r="F28" s="83">
        <f>+'Long Term Spreads by Qtr'!G28-'Long Term Spreads by Qtr'!F28</f>
        <v>-0.1552941176470739</v>
      </c>
      <c r="G28" s="83">
        <f>+'Long Term Spreads by Qtr'!H28-'Long Term Spreads by Qtr'!G28</f>
        <v>0.24647058823529733</v>
      </c>
      <c r="H28" s="83">
        <f>+'Long Term Spreads by Qtr'!I28-'Long Term Spreads by Qtr'!H28</f>
        <v>5.2941176470596929E-2</v>
      </c>
      <c r="I28" s="83">
        <f>+'Long Term Spreads by Qtr'!J28-'Long Term Spreads by Qtr'!I28</f>
        <v>-2.6470588235298464E-2</v>
      </c>
    </row>
    <row r="29" spans="1:9" x14ac:dyDescent="0.25">
      <c r="A29" s="79">
        <v>25</v>
      </c>
      <c r="B29" s="83">
        <f>+'Long Term Spreads by Qtr'!C29-'Long Term Spreads by Qtr'!B29</f>
        <v>2.3129833008392779</v>
      </c>
      <c r="C29" s="83">
        <f>+'Long Term Spreads by Qtr'!D29-'Long Term Spreads by Qtr'!C29</f>
        <v>7.8235294117632748E-2</v>
      </c>
      <c r="D29" s="83">
        <f>+'Long Term Spreads by Qtr'!E29-'Long Term Spreads by Qtr'!D29</f>
        <v>-0.37470588235294144</v>
      </c>
      <c r="E29" s="83">
        <f>+'Long Term Spreads by Qtr'!F29-'Long Term Spreads by Qtr'!E29</f>
        <v>-0.14705882352940591</v>
      </c>
      <c r="F29" s="83">
        <f>+'Long Term Spreads by Qtr'!G29-'Long Term Spreads by Qtr'!F29</f>
        <v>-0.10764705882353098</v>
      </c>
      <c r="G29" s="83">
        <f>+'Long Term Spreads by Qtr'!H29-'Long Term Spreads by Qtr'!G29</f>
        <v>0.28823529411764071</v>
      </c>
      <c r="H29" s="83">
        <f>+'Long Term Spreads by Qtr'!I29-'Long Term Spreads by Qtr'!H29</f>
        <v>9.6470588235291643E-2</v>
      </c>
      <c r="I29" s="83">
        <f>+'Long Term Spreads by Qtr'!J29-'Long Term Spreads by Qtr'!I29</f>
        <v>1.1764705882356452E-2</v>
      </c>
    </row>
    <row r="30" spans="1:9" x14ac:dyDescent="0.25">
      <c r="A30" s="79">
        <v>26</v>
      </c>
      <c r="B30" s="83">
        <f>+'Long Term Spreads by Qtr'!C30-'Long Term Spreads by Qtr'!B30</f>
        <v>2.4878783561594702</v>
      </c>
      <c r="C30" s="83">
        <f>+'Long Term Spreads by Qtr'!D30-'Long Term Spreads by Qtr'!C30</f>
        <v>0.10999999999999943</v>
      </c>
      <c r="D30" s="83">
        <f>+'Long Term Spreads by Qtr'!E30-'Long Term Spreads by Qtr'!D30</f>
        <v>-0.34000000000000341</v>
      </c>
      <c r="E30" s="83">
        <f>+'Long Term Spreads by Qtr'!F30-'Long Term Spreads by Qtr'!E30</f>
        <v>-0.10999999999999943</v>
      </c>
      <c r="F30" s="83">
        <f>+'Long Term Spreads by Qtr'!G30-'Long Term Spreads by Qtr'!F30</f>
        <v>-6.0000000000002274E-2</v>
      </c>
      <c r="G30" s="83">
        <f>+'Long Term Spreads by Qtr'!H30-'Long Term Spreads by Qtr'!G30</f>
        <v>0.32999999999999829</v>
      </c>
      <c r="H30" s="83">
        <f>+'Long Term Spreads by Qtr'!I30-'Long Term Spreads by Qtr'!H30</f>
        <v>0.14000000000000057</v>
      </c>
      <c r="I30" s="83">
        <f>+'Long Term Spreads by Qtr'!J30-'Long Term Spreads by Qtr'!I30</f>
        <v>4.9999999999997158E-2</v>
      </c>
    </row>
    <row r="31" spans="1:9" x14ac:dyDescent="0.25">
      <c r="A31" s="79">
        <v>27</v>
      </c>
      <c r="B31" s="83">
        <f>+'Long Term Spreads by Qtr'!C31-'Long Term Spreads by Qtr'!B31</f>
        <v>2.6627734114796624</v>
      </c>
      <c r="C31" s="83">
        <f>+'Long Term Spreads by Qtr'!D31-'Long Term Spreads by Qtr'!C31</f>
        <v>0.14176470588236612</v>
      </c>
      <c r="D31" s="83">
        <f>+'Long Term Spreads by Qtr'!E31-'Long Term Spreads by Qtr'!D31</f>
        <v>-0.30529411764706538</v>
      </c>
      <c r="E31" s="83">
        <f>+'Long Term Spreads by Qtr'!F31-'Long Term Spreads by Qtr'!E31</f>
        <v>-7.294117647059295E-2</v>
      </c>
      <c r="F31" s="83">
        <f>+'Long Term Spreads by Qtr'!G31-'Long Term Spreads by Qtr'!F31</f>
        <v>-1.2352941176473564E-2</v>
      </c>
      <c r="G31" s="83">
        <f>+'Long Term Spreads by Qtr'!H31-'Long Term Spreads by Qtr'!G31</f>
        <v>0.37176470588235588</v>
      </c>
      <c r="H31" s="83">
        <f>+'Long Term Spreads by Qtr'!I31-'Long Term Spreads by Qtr'!H31</f>
        <v>0.18352941176470949</v>
      </c>
      <c r="I31" s="83">
        <f>+'Long Term Spreads by Qtr'!J31-'Long Term Spreads by Qtr'!I31</f>
        <v>8.8235294117637864E-2</v>
      </c>
    </row>
    <row r="32" spans="1:9" x14ac:dyDescent="0.25">
      <c r="A32" s="79">
        <v>28</v>
      </c>
      <c r="B32" s="83">
        <f>+'Long Term Spreads by Qtr'!C32-'Long Term Spreads by Qtr'!B32</f>
        <v>2.8376684667998688</v>
      </c>
      <c r="C32" s="83">
        <f>+'Long Term Spreads by Qtr'!D32-'Long Term Spreads by Qtr'!C32</f>
        <v>0.17352941176470438</v>
      </c>
      <c r="D32" s="83">
        <f>+'Long Term Spreads by Qtr'!E32-'Long Term Spreads by Qtr'!D32</f>
        <v>-0.27058823529411313</v>
      </c>
      <c r="E32" s="83">
        <f>+'Long Term Spreads by Qtr'!F32-'Long Term Spreads by Qtr'!E32</f>
        <v>-3.5882352941172257E-2</v>
      </c>
      <c r="F32" s="83">
        <f>+'Long Term Spreads by Qtr'!G32-'Long Term Spreads by Qtr'!F32</f>
        <v>3.5294117647040935E-2</v>
      </c>
      <c r="G32" s="83">
        <f>+'Long Term Spreads by Qtr'!H32-'Long Term Spreads by Qtr'!G32</f>
        <v>0.41352941176471347</v>
      </c>
      <c r="H32" s="83">
        <f>+'Long Term Spreads by Qtr'!I32-'Long Term Spreads by Qtr'!H32</f>
        <v>0.22705882352940421</v>
      </c>
      <c r="I32" s="83">
        <f>+'Long Term Spreads by Qtr'!J32-'Long Term Spreads by Qtr'!I32</f>
        <v>0.12647058823529278</v>
      </c>
    </row>
    <row r="33" spans="1:9" x14ac:dyDescent="0.25">
      <c r="A33" s="79">
        <v>29</v>
      </c>
      <c r="B33" s="83">
        <f>+'Long Term Spreads by Qtr'!C33-'Long Term Spreads by Qtr'!B33</f>
        <v>3.0125635221200753</v>
      </c>
      <c r="C33" s="83">
        <f>+'Long Term Spreads by Qtr'!D33-'Long Term Spreads by Qtr'!C33</f>
        <v>0.20529411764704264</v>
      </c>
      <c r="D33" s="83">
        <f>+'Long Term Spreads by Qtr'!E33-'Long Term Spreads by Qtr'!D33</f>
        <v>-0.2358823529411751</v>
      </c>
      <c r="E33" s="83">
        <f>+'Long Term Spreads by Qtr'!F33-'Long Term Spreads by Qtr'!E33</f>
        <v>1.176470588248435E-3</v>
      </c>
      <c r="F33" s="83">
        <f>+'Long Term Spreads by Qtr'!G33-'Long Term Spreads by Qtr'!F33</f>
        <v>8.2941176470569644E-2</v>
      </c>
      <c r="G33" s="83">
        <f>+'Long Term Spreads by Qtr'!H33-'Long Term Spreads by Qtr'!G33</f>
        <v>0.45529411764707106</v>
      </c>
      <c r="H33" s="83">
        <f>+'Long Term Spreads by Qtr'!I33-'Long Term Spreads by Qtr'!H33</f>
        <v>0.27058823529411313</v>
      </c>
      <c r="I33" s="83">
        <f>+'Long Term Spreads by Qtr'!J33-'Long Term Spreads by Qtr'!I33</f>
        <v>0.16470588235293349</v>
      </c>
    </row>
    <row r="34" spans="1:9" x14ac:dyDescent="0.25">
      <c r="A34" s="79">
        <v>30</v>
      </c>
      <c r="B34" s="83">
        <f>+'Long Term Spreads by Qtr'!C34-'Long Term Spreads by Qtr'!B34</f>
        <v>3.1874585774402675</v>
      </c>
      <c r="C34" s="83">
        <f>+'Long Term Spreads by Qtr'!D34-'Long Term Spreads by Qtr'!C34</f>
        <v>0.23705882352940932</v>
      </c>
      <c r="D34" s="83">
        <f>+'Long Term Spreads by Qtr'!E34-'Long Term Spreads by Qtr'!D34</f>
        <v>-0.20117647058823707</v>
      </c>
      <c r="E34" s="83">
        <f>+'Long Term Spreads by Qtr'!F34-'Long Term Spreads by Qtr'!E34</f>
        <v>3.8235294117654917E-2</v>
      </c>
      <c r="F34" s="83">
        <f>+'Long Term Spreads by Qtr'!G34-'Long Term Spreads by Qtr'!F34</f>
        <v>0.13058823529411256</v>
      </c>
      <c r="G34" s="83">
        <f>+'Long Term Spreads by Qtr'!H34-'Long Term Spreads by Qtr'!G34</f>
        <v>0.49705882352941444</v>
      </c>
      <c r="H34" s="83">
        <f>+'Long Term Spreads by Qtr'!I34-'Long Term Spreads by Qtr'!H34</f>
        <v>0.31411764705882206</v>
      </c>
      <c r="I34" s="83">
        <f>+'Long Term Spreads by Qtr'!J34-'Long Term Spreads by Qtr'!I34</f>
        <v>0.20294117647057419</v>
      </c>
    </row>
    <row r="35" spans="1:9" x14ac:dyDescent="0.25">
      <c r="B35" s="89"/>
      <c r="C35" s="90"/>
    </row>
    <row r="37" spans="1:9" x14ac:dyDescent="0.25">
      <c r="A37" s="3" t="s">
        <v>56</v>
      </c>
    </row>
    <row r="38" spans="1:9" x14ac:dyDescent="0.25">
      <c r="A38" s="77" t="s">
        <v>52</v>
      </c>
      <c r="B38" s="78"/>
      <c r="C38" s="31"/>
      <c r="D38" s="31"/>
      <c r="E38" s="31"/>
      <c r="F38" s="31"/>
    </row>
    <row r="39" spans="1:9" ht="45" x14ac:dyDescent="0.25">
      <c r="A39" s="28" t="s">
        <v>51</v>
      </c>
      <c r="B39" s="113" t="str">
        <f>+B4</f>
        <v>12/31/2014 less 9/30/2014</v>
      </c>
      <c r="C39" s="113" t="str">
        <f t="shared" ref="C39:G39" si="0">+C4</f>
        <v>3/31/2015 less 12/31/2014</v>
      </c>
      <c r="D39" s="113" t="str">
        <f t="shared" si="0"/>
        <v>6/30/2015 less 3/31/2015</v>
      </c>
      <c r="E39" s="113" t="str">
        <f t="shared" si="0"/>
        <v>9/30/2015 less 6/30/2015</v>
      </c>
      <c r="F39" s="113" t="str">
        <f t="shared" si="0"/>
        <v>12/31/2015 less 9/30/2015</v>
      </c>
      <c r="G39" s="113" t="str">
        <f t="shared" si="0"/>
        <v>3/31/2016 less 12/31/2015</v>
      </c>
      <c r="H39" s="113" t="str">
        <f t="shared" ref="H39:I39" si="1">+H4</f>
        <v>6/30/2016 less 3/31/2016</v>
      </c>
      <c r="I39" s="113" t="str">
        <f t="shared" si="1"/>
        <v>9/30/2016 less 6/30/2016</v>
      </c>
    </row>
    <row r="40" spans="1:9" x14ac:dyDescent="0.25">
      <c r="A40" s="79">
        <v>1</v>
      </c>
      <c r="B40" s="83">
        <f>+'Long Term Spreads by Qtr'!C40-'Long Term Spreads by Qtr'!B40</f>
        <v>-0.77007839356250685</v>
      </c>
      <c r="C40" s="83">
        <f>+'Long Term Spreads by Qtr'!D40-'Long Term Spreads by Qtr'!C40</f>
        <v>-2.352499999999992</v>
      </c>
      <c r="D40" s="83">
        <f>+'Long Term Spreads by Qtr'!E40-'Long Term Spreads by Qtr'!D40</f>
        <v>-0.90999999999999659</v>
      </c>
      <c r="E40" s="83">
        <f>+'Long Term Spreads by Qtr'!F40-'Long Term Spreads by Qtr'!E40</f>
        <v>-0.64999999999999858</v>
      </c>
      <c r="F40" s="83">
        <f>+'Long Term Spreads by Qtr'!G40-'Long Term Spreads by Qtr'!F40</f>
        <v>-0.72500000000000142</v>
      </c>
      <c r="G40" s="83">
        <f>+'Long Term Spreads by Qtr'!H40-'Long Term Spreads by Qtr'!G40</f>
        <v>-0.45000000000000995</v>
      </c>
      <c r="H40" s="83">
        <f>+'Long Term Spreads by Qtr'!I40-'Long Term Spreads by Qtr'!H40</f>
        <v>-0.38499999999999091</v>
      </c>
      <c r="I40" s="83">
        <f>+'Long Term Spreads by Qtr'!J40-'Long Term Spreads by Qtr'!I40</f>
        <v>-0.14500000000001023</v>
      </c>
    </row>
    <row r="41" spans="1:9" x14ac:dyDescent="0.25">
      <c r="A41" s="79">
        <v>2</v>
      </c>
      <c r="B41" s="83">
        <f>+'Long Term Spreads by Qtr'!C41-'Long Term Spreads by Qtr'!B41</f>
        <v>-0.76190854889816251</v>
      </c>
      <c r="C41" s="83">
        <f>+'Long Term Spreads by Qtr'!D41-'Long Term Spreads by Qtr'!C41</f>
        <v>-0.62999999999999545</v>
      </c>
      <c r="D41" s="83">
        <f>+'Long Term Spreads by Qtr'!E41-'Long Term Spreads by Qtr'!D41</f>
        <v>-0.85999999999999943</v>
      </c>
      <c r="E41" s="83">
        <f>+'Long Term Spreads by Qtr'!F41-'Long Term Spreads by Qtr'!E41</f>
        <v>-0.64000000000000057</v>
      </c>
      <c r="F41" s="83">
        <f>+'Long Term Spreads by Qtr'!G41-'Long Term Spreads by Qtr'!F41</f>
        <v>-0.78000000000000114</v>
      </c>
      <c r="G41" s="83">
        <f>+'Long Term Spreads by Qtr'!H41-'Long Term Spreads by Qtr'!G41</f>
        <v>-0.43000000000000682</v>
      </c>
      <c r="H41" s="83">
        <f>+'Long Term Spreads by Qtr'!I41-'Long Term Spreads by Qtr'!H41</f>
        <v>-0.45999999999999375</v>
      </c>
      <c r="I41" s="83">
        <f>+'Long Term Spreads by Qtr'!J41-'Long Term Spreads by Qtr'!I41</f>
        <v>-0.32000000000000739</v>
      </c>
    </row>
    <row r="42" spans="1:9" x14ac:dyDescent="0.25">
      <c r="A42" s="79">
        <v>3</v>
      </c>
      <c r="B42" s="83">
        <f>+'Long Term Spreads by Qtr'!C42-'Long Term Spreads by Qtr'!B42</f>
        <v>-0.75373870423381106</v>
      </c>
      <c r="C42" s="83">
        <f>+'Long Term Spreads by Qtr'!D42-'Long Term Spreads by Qtr'!C42</f>
        <v>1.0925000000000011</v>
      </c>
      <c r="D42" s="83">
        <f>+'Long Term Spreads by Qtr'!E42-'Long Term Spreads by Qtr'!D42</f>
        <v>-0.81000000000000227</v>
      </c>
      <c r="E42" s="83">
        <f>+'Long Term Spreads by Qtr'!F42-'Long Term Spreads by Qtr'!E42</f>
        <v>-0.63000000000000966</v>
      </c>
      <c r="F42" s="83">
        <f>+'Long Term Spreads by Qtr'!G42-'Long Term Spreads by Qtr'!F42</f>
        <v>-0.83499999999999375</v>
      </c>
      <c r="G42" s="83">
        <f>+'Long Term Spreads by Qtr'!H42-'Long Term Spreads by Qtr'!G42</f>
        <v>-0.4100000000000108</v>
      </c>
      <c r="H42" s="83">
        <f>+'Long Term Spreads by Qtr'!I42-'Long Term Spreads by Qtr'!H42</f>
        <v>-0.53499999999999659</v>
      </c>
      <c r="I42" s="83">
        <f>+'Long Term Spreads by Qtr'!J42-'Long Term Spreads by Qtr'!I42</f>
        <v>-0.49500000000000455</v>
      </c>
    </row>
    <row r="43" spans="1:9" x14ac:dyDescent="0.25">
      <c r="A43" s="79">
        <v>4</v>
      </c>
      <c r="B43" s="83">
        <f>+'Long Term Spreads by Qtr'!C43-'Long Term Spreads by Qtr'!B43</f>
        <v>-0.74556885956948804</v>
      </c>
      <c r="C43" s="83">
        <f>+'Long Term Spreads by Qtr'!D43-'Long Term Spreads by Qtr'!C43</f>
        <v>2.8150000000000119</v>
      </c>
      <c r="D43" s="83">
        <f>+'Long Term Spreads by Qtr'!E43-'Long Term Spreads by Qtr'!D43</f>
        <v>-0.76000000000000512</v>
      </c>
      <c r="E43" s="83">
        <f>+'Long Term Spreads by Qtr'!F43-'Long Term Spreads by Qtr'!E43</f>
        <v>-0.62000000000000455</v>
      </c>
      <c r="F43" s="83">
        <f>+'Long Term Spreads by Qtr'!G43-'Long Term Spreads by Qtr'!F43</f>
        <v>-0.89000000000000057</v>
      </c>
      <c r="G43" s="83">
        <f>+'Long Term Spreads by Qtr'!H43-'Long Term Spreads by Qtr'!G43</f>
        <v>-0.39000000000000057</v>
      </c>
      <c r="H43" s="83">
        <f>+'Long Term Spreads by Qtr'!I43-'Long Term Spreads by Qtr'!H43</f>
        <v>-0.60999999999999943</v>
      </c>
      <c r="I43" s="83">
        <f>+'Long Term Spreads by Qtr'!J43-'Long Term Spreads by Qtr'!I43</f>
        <v>-0.67000000000000171</v>
      </c>
    </row>
    <row r="44" spans="1:9" x14ac:dyDescent="0.25">
      <c r="A44" s="79">
        <v>5</v>
      </c>
      <c r="B44" s="83">
        <f>+'Long Term Spreads by Qtr'!C44-'Long Term Spreads by Qtr'!B44</f>
        <v>-0.73739901490515081</v>
      </c>
      <c r="C44" s="83">
        <f>+'Long Term Spreads by Qtr'!D44-'Long Term Spreads by Qtr'!C44</f>
        <v>1.1725000000000136</v>
      </c>
      <c r="D44" s="83">
        <f>+'Long Term Spreads by Qtr'!E44-'Long Term Spreads by Qtr'!D44</f>
        <v>-0.87500000000001421</v>
      </c>
      <c r="E44" s="83">
        <f>+'Long Term Spreads by Qtr'!F44-'Long Term Spreads by Qtr'!E44</f>
        <v>-0.65500000000000114</v>
      </c>
      <c r="F44" s="83">
        <f>+'Long Term Spreads by Qtr'!G44-'Long Term Spreads by Qtr'!F44</f>
        <v>-0.95499999999999829</v>
      </c>
      <c r="G44" s="83">
        <f>+'Long Term Spreads by Qtr'!H44-'Long Term Spreads by Qtr'!G44</f>
        <v>-0.43000000000000682</v>
      </c>
      <c r="H44" s="83">
        <f>+'Long Term Spreads by Qtr'!I44-'Long Term Spreads by Qtr'!H44</f>
        <v>-0.73499999999998522</v>
      </c>
      <c r="I44" s="83">
        <f>+'Long Term Spreads by Qtr'!J44-'Long Term Spreads by Qtr'!I44</f>
        <v>-0.84499999999999886</v>
      </c>
    </row>
    <row r="45" spans="1:9" x14ac:dyDescent="0.25">
      <c r="A45" s="79">
        <v>6</v>
      </c>
      <c r="B45" s="83">
        <f>+'Long Term Spreads by Qtr'!C45-'Long Term Spreads by Qtr'!B45</f>
        <v>-0.72922917024079936</v>
      </c>
      <c r="C45" s="83">
        <f>+'Long Term Spreads by Qtr'!D45-'Long Term Spreads by Qtr'!C45</f>
        <v>-0.46999999999999886</v>
      </c>
      <c r="D45" s="83">
        <f>+'Long Term Spreads by Qtr'!E45-'Long Term Spreads by Qtr'!D45</f>
        <v>-0.99000000000000909</v>
      </c>
      <c r="E45" s="83">
        <f>+'Long Term Spreads by Qtr'!F45-'Long Term Spreads by Qtr'!E45</f>
        <v>-0.68999999999999773</v>
      </c>
      <c r="F45" s="83">
        <f>+'Long Term Spreads by Qtr'!G45-'Long Term Spreads by Qtr'!F45</f>
        <v>-1.019999999999996</v>
      </c>
      <c r="G45" s="83">
        <f>+'Long Term Spreads by Qtr'!H45-'Long Term Spreads by Qtr'!G45</f>
        <v>-0.46999999999999886</v>
      </c>
      <c r="H45" s="83">
        <f>+'Long Term Spreads by Qtr'!I45-'Long Term Spreads by Qtr'!H45</f>
        <v>-0.85999999999999943</v>
      </c>
      <c r="I45" s="83">
        <f>+'Long Term Spreads by Qtr'!J45-'Long Term Spreads by Qtr'!I45</f>
        <v>-1.019999999999996</v>
      </c>
    </row>
    <row r="46" spans="1:9" x14ac:dyDescent="0.25">
      <c r="A46" s="79">
        <v>7</v>
      </c>
      <c r="B46" s="83">
        <f>+'Long Term Spreads by Qtr'!C46-'Long Term Spreads by Qtr'!B46</f>
        <v>-0.68506036865495901</v>
      </c>
      <c r="C46" s="83">
        <f>+'Long Term Spreads by Qtr'!D46-'Long Term Spreads by Qtr'!C46</f>
        <v>-0.37333333333333485</v>
      </c>
      <c r="D46" s="83">
        <f>+'Long Term Spreads by Qtr'!E46-'Long Term Spreads by Qtr'!D46</f>
        <v>-0.90000000000000568</v>
      </c>
      <c r="E46" s="83">
        <f>+'Long Term Spreads by Qtr'!F46-'Long Term Spreads by Qtr'!E46</f>
        <v>-0.59333333333333371</v>
      </c>
      <c r="F46" s="83">
        <f>+'Long Term Spreads by Qtr'!G46-'Long Term Spreads by Qtr'!F46</f>
        <v>-0.97666666666665947</v>
      </c>
      <c r="G46" s="83">
        <f>+'Long Term Spreads by Qtr'!H46-'Long Term Spreads by Qtr'!G46</f>
        <v>-0.42666666666667652</v>
      </c>
      <c r="H46" s="83">
        <f>+'Long Term Spreads by Qtr'!I46-'Long Term Spreads by Qtr'!H46</f>
        <v>-0.79999999999999716</v>
      </c>
      <c r="I46" s="83">
        <f>+'Long Term Spreads by Qtr'!J46-'Long Term Spreads by Qtr'!I46</f>
        <v>-0.95666666666666345</v>
      </c>
    </row>
    <row r="47" spans="1:9" x14ac:dyDescent="0.25">
      <c r="A47" s="79">
        <v>8</v>
      </c>
      <c r="B47" s="83">
        <f>+'Long Term Spreads by Qtr'!C47-'Long Term Spreads by Qtr'!B47</f>
        <v>-0.64089156706913286</v>
      </c>
      <c r="C47" s="83">
        <f>+'Long Term Spreads by Qtr'!D47-'Long Term Spreads by Qtr'!C47</f>
        <v>-0.27666666666667084</v>
      </c>
      <c r="D47" s="83">
        <f>+'Long Term Spreads by Qtr'!E47-'Long Term Spreads by Qtr'!D47</f>
        <v>-0.81000000000000227</v>
      </c>
      <c r="E47" s="83">
        <f>+'Long Term Spreads by Qtr'!F47-'Long Term Spreads by Qtr'!E47</f>
        <v>-0.49666666666665549</v>
      </c>
      <c r="F47" s="83">
        <f>+'Long Term Spreads by Qtr'!G47-'Long Term Spreads by Qtr'!F47</f>
        <v>-0.93333333333333712</v>
      </c>
      <c r="G47" s="83">
        <f>+'Long Term Spreads by Qtr'!H47-'Long Term Spreads by Qtr'!G47</f>
        <v>-0.38333333333332575</v>
      </c>
      <c r="H47" s="83">
        <f>+'Long Term Spreads by Qtr'!I47-'Long Term Spreads by Qtr'!H47</f>
        <v>-0.74000000000000909</v>
      </c>
      <c r="I47" s="83">
        <f>+'Long Term Spreads by Qtr'!J47-'Long Term Spreads by Qtr'!I47</f>
        <v>-0.89333333333333087</v>
      </c>
    </row>
    <row r="48" spans="1:9" x14ac:dyDescent="0.25">
      <c r="A48" s="79">
        <v>9</v>
      </c>
      <c r="B48" s="83">
        <f>+'Long Term Spreads by Qtr'!C48-'Long Term Spreads by Qtr'!B48</f>
        <v>-0.59672276548329251</v>
      </c>
      <c r="C48" s="83">
        <f>+'Long Term Spreads by Qtr'!D48-'Long Term Spreads by Qtr'!C48</f>
        <v>-0.18000000000000682</v>
      </c>
      <c r="D48" s="83">
        <f>+'Long Term Spreads by Qtr'!E48-'Long Term Spreads by Qtr'!D48</f>
        <v>-0.71999999999999886</v>
      </c>
      <c r="E48" s="83">
        <f>+'Long Term Spreads by Qtr'!F48-'Long Term Spreads by Qtr'!E48</f>
        <v>-0.39999999999999147</v>
      </c>
      <c r="F48" s="83">
        <f>+'Long Term Spreads by Qtr'!G48-'Long Term Spreads by Qtr'!F48</f>
        <v>-0.89000000000000057</v>
      </c>
      <c r="G48" s="83">
        <f>+'Long Term Spreads by Qtr'!H48-'Long Term Spreads by Qtr'!G48</f>
        <v>-0.34000000000000341</v>
      </c>
      <c r="H48" s="83">
        <f>+'Long Term Spreads by Qtr'!I48-'Long Term Spreads by Qtr'!H48</f>
        <v>-0.68000000000000682</v>
      </c>
      <c r="I48" s="83">
        <f>+'Long Term Spreads by Qtr'!J48-'Long Term Spreads by Qtr'!I48</f>
        <v>-0.82999999999999829</v>
      </c>
    </row>
    <row r="49" spans="1:9" x14ac:dyDescent="0.25">
      <c r="A49" s="79">
        <v>10</v>
      </c>
      <c r="B49" s="83">
        <f>+'Long Term Spreads by Qtr'!C49-'Long Term Spreads by Qtr'!B49</f>
        <v>-0.56399107976338314</v>
      </c>
      <c r="C49" s="83">
        <f>+'Long Term Spreads by Qtr'!D49-'Long Term Spreads by Qtr'!C49</f>
        <v>-0.16466666666667606</v>
      </c>
      <c r="D49" s="83">
        <f>+'Long Term Spreads by Qtr'!E49-'Long Term Spreads by Qtr'!D49</f>
        <v>-0.71999999999999886</v>
      </c>
      <c r="E49" s="83">
        <f>+'Long Term Spreads by Qtr'!F49-'Long Term Spreads by Qtr'!E49</f>
        <v>-0.40200000000000102</v>
      </c>
      <c r="F49" s="83">
        <f>+'Long Term Spreads by Qtr'!G49-'Long Term Spreads by Qtr'!F49</f>
        <v>-0.86999999999999034</v>
      </c>
      <c r="G49" s="83">
        <f>+'Long Term Spreads by Qtr'!H49-'Long Term Spreads by Qtr'!G49</f>
        <v>-0.30666666666667197</v>
      </c>
      <c r="H49" s="83">
        <f>+'Long Term Spreads by Qtr'!I49-'Long Term Spreads by Qtr'!H49</f>
        <v>-0.62466666666666981</v>
      </c>
      <c r="I49" s="83">
        <f>+'Long Term Spreads by Qtr'!J49-'Long Term Spreads by Qtr'!I49</f>
        <v>-0.76866666666667527</v>
      </c>
    </row>
    <row r="50" spans="1:9" x14ac:dyDescent="0.25">
      <c r="A50" s="79">
        <v>11</v>
      </c>
      <c r="B50" s="83">
        <f>+'Long Term Spreads by Qtr'!C50-'Long Term Spreads by Qtr'!B50</f>
        <v>-0.53125939404348799</v>
      </c>
      <c r="C50" s="83">
        <f>+'Long Term Spreads by Qtr'!D50-'Long Term Spreads by Qtr'!C50</f>
        <v>-0.1493333333333311</v>
      </c>
      <c r="D50" s="83">
        <f>+'Long Term Spreads by Qtr'!E50-'Long Term Spreads by Qtr'!D50</f>
        <v>-0.71999999999999886</v>
      </c>
      <c r="E50" s="83">
        <f>+'Long Term Spreads by Qtr'!F50-'Long Term Spreads by Qtr'!E50</f>
        <v>-0.40399999999999636</v>
      </c>
      <c r="F50" s="83">
        <f>+'Long Term Spreads by Qtr'!G50-'Long Term Spreads by Qtr'!F50</f>
        <v>-0.85000000000000853</v>
      </c>
      <c r="G50" s="83">
        <f>+'Long Term Spreads by Qtr'!H50-'Long Term Spreads by Qtr'!G50</f>
        <v>-0.27333333333332632</v>
      </c>
      <c r="H50" s="83">
        <f>+'Long Term Spreads by Qtr'!I50-'Long Term Spreads by Qtr'!H50</f>
        <v>-0.56933333333334701</v>
      </c>
      <c r="I50" s="83">
        <f>+'Long Term Spreads by Qtr'!J50-'Long Term Spreads by Qtr'!I50</f>
        <v>-0.70733333333332382</v>
      </c>
    </row>
    <row r="51" spans="1:9" x14ac:dyDescent="0.25">
      <c r="A51" s="79">
        <v>12</v>
      </c>
      <c r="B51" s="83">
        <f>+'Long Term Spreads by Qtr'!C51-'Long Term Spreads by Qtr'!B51</f>
        <v>-0.49852770832357862</v>
      </c>
      <c r="C51" s="83">
        <f>+'Long Term Spreads by Qtr'!D51-'Long Term Spreads by Qtr'!C51</f>
        <v>-0.13400000000001455</v>
      </c>
      <c r="D51" s="83">
        <f>+'Long Term Spreads by Qtr'!E51-'Long Term Spreads by Qtr'!D51</f>
        <v>-0.71999999999999886</v>
      </c>
      <c r="E51" s="83">
        <f>+'Long Term Spreads by Qtr'!F51-'Long Term Spreads by Qtr'!E51</f>
        <v>-0.4059999999999917</v>
      </c>
      <c r="F51" s="83">
        <f>+'Long Term Spreads by Qtr'!G51-'Long Term Spreads by Qtr'!F51</f>
        <v>-0.82999999999999829</v>
      </c>
      <c r="G51" s="83">
        <f>+'Long Term Spreads by Qtr'!H51-'Long Term Spreads by Qtr'!G51</f>
        <v>-0.24000000000000909</v>
      </c>
      <c r="H51" s="83">
        <f>+'Long Term Spreads by Qtr'!I51-'Long Term Spreads by Qtr'!H51</f>
        <v>-0.51399999999999579</v>
      </c>
      <c r="I51" s="83">
        <f>+'Long Term Spreads by Qtr'!J51-'Long Term Spreads by Qtr'!I51</f>
        <v>-0.6460000000000008</v>
      </c>
    </row>
    <row r="52" spans="1:9" x14ac:dyDescent="0.25">
      <c r="A52" s="79">
        <v>13</v>
      </c>
      <c r="B52" s="83">
        <f>+'Long Term Spreads by Qtr'!C52-'Long Term Spreads by Qtr'!B52</f>
        <v>-0.46579602260368347</v>
      </c>
      <c r="C52" s="83">
        <f>+'Long Term Spreads by Qtr'!D52-'Long Term Spreads by Qtr'!C52</f>
        <v>-0.11866666666666958</v>
      </c>
      <c r="D52" s="83">
        <f>+'Long Term Spreads by Qtr'!E52-'Long Term Spreads by Qtr'!D52</f>
        <v>-0.71999999999999886</v>
      </c>
      <c r="E52" s="83">
        <f>+'Long Term Spreads by Qtr'!F52-'Long Term Spreads by Qtr'!E52</f>
        <v>-0.40799999999998704</v>
      </c>
      <c r="F52" s="83">
        <f>+'Long Term Spreads by Qtr'!G52-'Long Term Spreads by Qtr'!F52</f>
        <v>-0.81000000000000227</v>
      </c>
      <c r="G52" s="83">
        <f>+'Long Term Spreads by Qtr'!H52-'Long Term Spreads by Qtr'!G52</f>
        <v>-0.20666666666667766</v>
      </c>
      <c r="H52" s="83">
        <f>+'Long Term Spreads by Qtr'!I52-'Long Term Spreads by Qtr'!H52</f>
        <v>-0.458666666666673</v>
      </c>
      <c r="I52" s="83">
        <f>+'Long Term Spreads by Qtr'!J52-'Long Term Spreads by Qtr'!I52</f>
        <v>-0.58466666666666356</v>
      </c>
    </row>
    <row r="53" spans="1:9" x14ac:dyDescent="0.25">
      <c r="A53" s="79">
        <v>14</v>
      </c>
      <c r="B53" s="83">
        <f>+'Long Term Spreads by Qtr'!C53-'Long Term Spreads by Qtr'!B53</f>
        <v>-0.4330643368837741</v>
      </c>
      <c r="C53" s="83">
        <f>+'Long Term Spreads by Qtr'!D53-'Long Term Spreads by Qtr'!C53</f>
        <v>-0.10333333333333883</v>
      </c>
      <c r="D53" s="83">
        <f>+'Long Term Spreads by Qtr'!E53-'Long Term Spreads by Qtr'!D53</f>
        <v>-0.71999999999999886</v>
      </c>
      <c r="E53" s="83">
        <f>+'Long Term Spreads by Qtr'!F53-'Long Term Spreads by Qtr'!E53</f>
        <v>-0.40999999999999659</v>
      </c>
      <c r="F53" s="83">
        <f>+'Long Term Spreads by Qtr'!G53-'Long Term Spreads by Qtr'!F53</f>
        <v>-0.79000000000000625</v>
      </c>
      <c r="G53" s="83">
        <f>+'Long Term Spreads by Qtr'!H53-'Long Term Spreads by Qtr'!G53</f>
        <v>-0.17333333333333201</v>
      </c>
      <c r="H53" s="83">
        <f>+'Long Term Spreads by Qtr'!I53-'Long Term Spreads by Qtr'!H53</f>
        <v>-0.40333333333333599</v>
      </c>
      <c r="I53" s="83">
        <f>+'Long Term Spreads by Qtr'!J53-'Long Term Spreads by Qtr'!I53</f>
        <v>-0.52333333333332632</v>
      </c>
    </row>
    <row r="54" spans="1:9" x14ac:dyDescent="0.25">
      <c r="A54" s="79">
        <v>15</v>
      </c>
      <c r="B54" s="83">
        <f>+'Long Term Spreads by Qtr'!C54-'Long Term Spreads by Qtr'!B54</f>
        <v>-0.40033265116387895</v>
      </c>
      <c r="C54" s="83">
        <f>+'Long Term Spreads by Qtr'!D54-'Long Term Spreads by Qtr'!C54</f>
        <v>-8.7999999999993861E-2</v>
      </c>
      <c r="D54" s="83">
        <f>+'Long Term Spreads by Qtr'!E54-'Long Term Spreads by Qtr'!D54</f>
        <v>-0.71999999999999886</v>
      </c>
      <c r="E54" s="83">
        <f>+'Long Term Spreads by Qtr'!F54-'Long Term Spreads by Qtr'!E54</f>
        <v>-0.41200000000000614</v>
      </c>
      <c r="F54" s="83">
        <f>+'Long Term Spreads by Qtr'!G54-'Long Term Spreads by Qtr'!F54</f>
        <v>-0.76999999999999602</v>
      </c>
      <c r="G54" s="83">
        <f>+'Long Term Spreads by Qtr'!H54-'Long Term Spreads by Qtr'!G54</f>
        <v>-0.14000000000000057</v>
      </c>
      <c r="H54" s="83">
        <f>+'Long Term Spreads by Qtr'!I54-'Long Term Spreads by Qtr'!H54</f>
        <v>-0.34799999999999898</v>
      </c>
      <c r="I54" s="83">
        <f>+'Long Term Spreads by Qtr'!J54-'Long Term Spreads by Qtr'!I54</f>
        <v>-0.4620000000000033</v>
      </c>
    </row>
    <row r="55" spans="1:9" x14ac:dyDescent="0.25">
      <c r="A55" s="79">
        <v>16</v>
      </c>
      <c r="B55" s="83">
        <f>+'Long Term Spreads by Qtr'!C55-'Long Term Spreads by Qtr'!B55</f>
        <v>-0.36760096544396959</v>
      </c>
      <c r="C55" s="83">
        <f>+'Long Term Spreads by Qtr'!D55-'Long Term Spreads by Qtr'!C55</f>
        <v>-7.2666666666663104E-2</v>
      </c>
      <c r="D55" s="83">
        <f>+'Long Term Spreads by Qtr'!E55-'Long Term Spreads by Qtr'!D55</f>
        <v>-0.71999999999999886</v>
      </c>
      <c r="E55" s="83">
        <f>+'Long Term Spreads by Qtr'!F55-'Long Term Spreads by Qtr'!E55</f>
        <v>-0.41400000000000148</v>
      </c>
      <c r="F55" s="83">
        <f>+'Long Term Spreads by Qtr'!G55-'Long Term Spreads by Qtr'!F55</f>
        <v>-0.75</v>
      </c>
      <c r="G55" s="83">
        <f>+'Long Term Spreads by Qtr'!H55-'Long Term Spreads by Qtr'!G55</f>
        <v>-0.10666666666666913</v>
      </c>
      <c r="H55" s="83">
        <f>+'Long Term Spreads by Qtr'!I55-'Long Term Spreads by Qtr'!H55</f>
        <v>-0.29266666666667618</v>
      </c>
      <c r="I55" s="83">
        <f>+'Long Term Spreads by Qtr'!J55-'Long Term Spreads by Qtr'!I55</f>
        <v>-0.40066666666666606</v>
      </c>
    </row>
    <row r="56" spans="1:9" x14ac:dyDescent="0.25">
      <c r="A56" s="79">
        <v>17</v>
      </c>
      <c r="B56" s="83">
        <f>+'Long Term Spreads by Qtr'!C56-'Long Term Spreads by Qtr'!B56</f>
        <v>-0.33486927972407443</v>
      </c>
      <c r="C56" s="83">
        <f>+'Long Term Spreads by Qtr'!D56-'Long Term Spreads by Qtr'!C56</f>
        <v>-5.7333333333332348E-2</v>
      </c>
      <c r="D56" s="83">
        <f>+'Long Term Spreads by Qtr'!E56-'Long Term Spreads by Qtr'!D56</f>
        <v>-0.71999999999999886</v>
      </c>
      <c r="E56" s="83">
        <f>+'Long Term Spreads by Qtr'!F56-'Long Term Spreads by Qtr'!E56</f>
        <v>-0.41599999999999682</v>
      </c>
      <c r="F56" s="83">
        <f>+'Long Term Spreads by Qtr'!G56-'Long Term Spreads by Qtr'!F56</f>
        <v>-0.73000000000000398</v>
      </c>
      <c r="G56" s="83">
        <f>+'Long Term Spreads by Qtr'!H56-'Long Term Spreads by Qtr'!G56</f>
        <v>-7.3333333333337691E-2</v>
      </c>
      <c r="H56" s="83">
        <f>+'Long Term Spreads by Qtr'!I56-'Long Term Spreads by Qtr'!H56</f>
        <v>-0.23733333333332496</v>
      </c>
      <c r="I56" s="83">
        <f>+'Long Term Spreads by Qtr'!J56-'Long Term Spreads by Qtr'!I56</f>
        <v>-0.33933333333332882</v>
      </c>
    </row>
    <row r="57" spans="1:9" x14ac:dyDescent="0.25">
      <c r="A57" s="79">
        <v>18</v>
      </c>
      <c r="B57" s="83">
        <f>+'Long Term Spreads by Qtr'!C57-'Long Term Spreads by Qtr'!B57</f>
        <v>-0.30213759400416507</v>
      </c>
      <c r="C57" s="83">
        <f>+'Long Term Spreads by Qtr'!D57-'Long Term Spreads by Qtr'!C57</f>
        <v>-4.2000000000001592E-2</v>
      </c>
      <c r="D57" s="83">
        <f>+'Long Term Spreads by Qtr'!E57-'Long Term Spreads by Qtr'!D57</f>
        <v>-0.71999999999999886</v>
      </c>
      <c r="E57" s="83">
        <f>+'Long Term Spreads by Qtr'!F57-'Long Term Spreads by Qtr'!E57</f>
        <v>-0.41799999999999216</v>
      </c>
      <c r="F57" s="83">
        <f>+'Long Term Spreads by Qtr'!G57-'Long Term Spreads by Qtr'!F57</f>
        <v>-0.71000000000000796</v>
      </c>
      <c r="G57" s="83">
        <f>+'Long Term Spreads by Qtr'!H57-'Long Term Spreads by Qtr'!G57</f>
        <v>-4.0000000000006253E-2</v>
      </c>
      <c r="H57" s="83">
        <f>+'Long Term Spreads by Qtr'!I57-'Long Term Spreads by Qtr'!H57</f>
        <v>-0.18200000000000216</v>
      </c>
      <c r="I57" s="83">
        <f>+'Long Term Spreads by Qtr'!J57-'Long Term Spreads by Qtr'!I57</f>
        <v>-0.27799999999999159</v>
      </c>
    </row>
    <row r="58" spans="1:9" x14ac:dyDescent="0.25">
      <c r="A58" s="79">
        <v>19</v>
      </c>
      <c r="B58" s="83">
        <f>+'Long Term Spreads by Qtr'!C58-'Long Term Spreads by Qtr'!B58</f>
        <v>-0.2694059082842557</v>
      </c>
      <c r="C58" s="83">
        <f>+'Long Term Spreads by Qtr'!D58-'Long Term Spreads by Qtr'!C58</f>
        <v>-2.6666666666670835E-2</v>
      </c>
      <c r="D58" s="83">
        <f>+'Long Term Spreads by Qtr'!E58-'Long Term Spreads by Qtr'!D58</f>
        <v>-0.71999999999999886</v>
      </c>
      <c r="E58" s="83">
        <f>+'Long Term Spreads by Qtr'!F58-'Long Term Spreads by Qtr'!E58</f>
        <v>-0.42000000000000171</v>
      </c>
      <c r="F58" s="83">
        <f>+'Long Term Spreads by Qtr'!G58-'Long Term Spreads by Qtr'!F58</f>
        <v>-0.68999999999999773</v>
      </c>
      <c r="G58" s="83">
        <f>+'Long Term Spreads by Qtr'!H58-'Long Term Spreads by Qtr'!G58</f>
        <v>-6.6666666666748142E-3</v>
      </c>
      <c r="H58" s="83">
        <f>+'Long Term Spreads by Qtr'!I58-'Long Term Spreads by Qtr'!H58</f>
        <v>-0.12666666666666515</v>
      </c>
      <c r="I58" s="83">
        <f>+'Long Term Spreads by Qtr'!J58-'Long Term Spreads by Qtr'!I58</f>
        <v>-0.21666666666666856</v>
      </c>
    </row>
    <row r="59" spans="1:9" x14ac:dyDescent="0.25">
      <c r="A59" s="79">
        <v>20</v>
      </c>
      <c r="B59" s="83">
        <f>+'Long Term Spreads by Qtr'!C59-'Long Term Spreads by Qtr'!B59</f>
        <v>-0.23667422256437476</v>
      </c>
      <c r="C59" s="83">
        <f>+'Long Term Spreads by Qtr'!D59-'Long Term Spreads by Qtr'!C59</f>
        <v>-1.1333333333340079E-2</v>
      </c>
      <c r="D59" s="83">
        <f>+'Long Term Spreads by Qtr'!E59-'Long Term Spreads by Qtr'!D59</f>
        <v>-0.71999999999999886</v>
      </c>
      <c r="E59" s="83">
        <f>+'Long Term Spreads by Qtr'!F59-'Long Term Spreads by Qtr'!E59</f>
        <v>-0.42199999999999704</v>
      </c>
      <c r="F59" s="83">
        <f>+'Long Term Spreads by Qtr'!G59-'Long Term Spreads by Qtr'!F59</f>
        <v>-0.66999999999998749</v>
      </c>
      <c r="G59" s="83">
        <f>+'Long Term Spreads by Qtr'!H59-'Long Term Spreads by Qtr'!G59</f>
        <v>2.6666666666642413E-2</v>
      </c>
      <c r="H59" s="83">
        <f>+'Long Term Spreads by Qtr'!I59-'Long Term Spreads by Qtr'!H59</f>
        <v>-7.1333333333313931E-2</v>
      </c>
      <c r="I59" s="83">
        <f>+'Long Term Spreads by Qtr'!J59-'Long Term Spreads by Qtr'!I59</f>
        <v>-0.15533333333334554</v>
      </c>
    </row>
    <row r="60" spans="1:9" x14ac:dyDescent="0.25">
      <c r="A60" s="79">
        <v>21</v>
      </c>
      <c r="B60" s="83">
        <f>+'Long Term Spreads by Qtr'!C60-'Long Term Spreads by Qtr'!B60</f>
        <v>-0.20394253684446539</v>
      </c>
      <c r="C60" s="83">
        <f>+'Long Term Spreads by Qtr'!D60-'Long Term Spreads by Qtr'!C60</f>
        <v>4.0000000000190994E-3</v>
      </c>
      <c r="D60" s="83">
        <f>+'Long Term Spreads by Qtr'!E60-'Long Term Spreads by Qtr'!D60</f>
        <v>-0.71999999999999886</v>
      </c>
      <c r="E60" s="83">
        <f>+'Long Term Spreads by Qtr'!F60-'Long Term Spreads by Qtr'!E60</f>
        <v>-0.42400000000000659</v>
      </c>
      <c r="F60" s="83">
        <f>+'Long Term Spreads by Qtr'!G60-'Long Term Spreads by Qtr'!F60</f>
        <v>-0.65000000000000568</v>
      </c>
      <c r="G60" s="83">
        <f>+'Long Term Spreads by Qtr'!H60-'Long Term Spreads by Qtr'!G60</f>
        <v>6.0000000000002274E-2</v>
      </c>
      <c r="H60" s="83">
        <f>+'Long Term Spreads by Qtr'!I60-'Long Term Spreads by Qtr'!H60</f>
        <v>-1.6000000000019554E-2</v>
      </c>
      <c r="I60" s="83">
        <f>+'Long Term Spreads by Qtr'!J60-'Long Term Spreads by Qtr'!I60</f>
        <v>-9.3999999999994088E-2</v>
      </c>
    </row>
    <row r="61" spans="1:9" x14ac:dyDescent="0.25">
      <c r="A61" s="79">
        <v>22</v>
      </c>
      <c r="B61" s="83">
        <f>+'Long Term Spreads by Qtr'!C61-'Long Term Spreads by Qtr'!B61</f>
        <v>-0.17121085112455603</v>
      </c>
      <c r="C61" s="83">
        <f>+'Long Term Spreads by Qtr'!D61-'Long Term Spreads by Qtr'!C61</f>
        <v>1.9333333333349856E-2</v>
      </c>
      <c r="D61" s="83">
        <f>+'Long Term Spreads by Qtr'!E61-'Long Term Spreads by Qtr'!D61</f>
        <v>-0.71999999999999886</v>
      </c>
      <c r="E61" s="83">
        <f>+'Long Term Spreads by Qtr'!F61-'Long Term Spreads by Qtr'!E61</f>
        <v>-0.42599999999998772</v>
      </c>
      <c r="F61" s="83">
        <f>+'Long Term Spreads by Qtr'!G61-'Long Term Spreads by Qtr'!F61</f>
        <v>-0.63000000000002387</v>
      </c>
      <c r="G61" s="83">
        <f>+'Long Term Spreads by Qtr'!H61-'Long Term Spreads by Qtr'!G61</f>
        <v>9.3333333333333712E-2</v>
      </c>
      <c r="H61" s="83">
        <f>+'Long Term Spreads by Qtr'!I61-'Long Term Spreads by Qtr'!H61</f>
        <v>3.9333333333331666E-2</v>
      </c>
      <c r="I61" s="83">
        <f>+'Long Term Spreads by Qtr'!J61-'Long Term Spreads by Qtr'!I61</f>
        <v>-3.2666666666642641E-2</v>
      </c>
    </row>
    <row r="62" spans="1:9" x14ac:dyDescent="0.25">
      <c r="A62" s="79">
        <v>23</v>
      </c>
      <c r="B62" s="83">
        <f>+'Long Term Spreads by Qtr'!C62-'Long Term Spreads by Qtr'!B62</f>
        <v>-0.13847916540464666</v>
      </c>
      <c r="C62" s="83">
        <f>+'Long Term Spreads by Qtr'!D62-'Long Term Spreads by Qtr'!C62</f>
        <v>3.4666666666680612E-2</v>
      </c>
      <c r="D62" s="83">
        <f>+'Long Term Spreads by Qtr'!E62-'Long Term Spreads by Qtr'!D62</f>
        <v>-0.71999999999999886</v>
      </c>
      <c r="E62" s="83">
        <f>+'Long Term Spreads by Qtr'!F62-'Long Term Spreads by Qtr'!E62</f>
        <v>-0.42800000000002569</v>
      </c>
      <c r="F62" s="83">
        <f>+'Long Term Spreads by Qtr'!G62-'Long Term Spreads by Qtr'!F62</f>
        <v>-0.60999999999998522</v>
      </c>
      <c r="G62" s="83">
        <f>+'Long Term Spreads by Qtr'!H62-'Long Term Spreads by Qtr'!G62</f>
        <v>0.12666666666666515</v>
      </c>
      <c r="H62" s="83">
        <f>+'Long Term Spreads by Qtr'!I62-'Long Term Spreads by Qtr'!H62</f>
        <v>9.4666666666654464E-2</v>
      </c>
      <c r="I62" s="83">
        <f>+'Long Term Spreads by Qtr'!J62-'Long Term Spreads by Qtr'!I62</f>
        <v>2.8666666666680385E-2</v>
      </c>
    </row>
    <row r="63" spans="1:9" x14ac:dyDescent="0.25">
      <c r="A63" s="79">
        <v>24</v>
      </c>
      <c r="B63" s="83">
        <f>+'Long Term Spreads by Qtr'!C63-'Long Term Spreads by Qtr'!B63</f>
        <v>-0.10574747968476572</v>
      </c>
      <c r="C63" s="83">
        <f>+'Long Term Spreads by Qtr'!D63-'Long Term Spreads by Qtr'!C63</f>
        <v>5.0000000000011369E-2</v>
      </c>
      <c r="D63" s="83">
        <f>+'Long Term Spreads by Qtr'!E63-'Long Term Spreads by Qtr'!D63</f>
        <v>-0.71999999999999886</v>
      </c>
      <c r="E63" s="83">
        <f>+'Long Term Spreads by Qtr'!F63-'Long Term Spreads by Qtr'!E63</f>
        <v>-0.43000000000000682</v>
      </c>
      <c r="F63" s="83">
        <f>+'Long Term Spreads by Qtr'!G63-'Long Term Spreads by Qtr'!F63</f>
        <v>-0.59000000000000341</v>
      </c>
      <c r="G63" s="83">
        <f>+'Long Term Spreads by Qtr'!H63-'Long Term Spreads by Qtr'!G63</f>
        <v>0.15999999999999659</v>
      </c>
      <c r="H63" s="83">
        <f>+'Long Term Spreads by Qtr'!I63-'Long Term Spreads by Qtr'!H63</f>
        <v>0.15000000000000568</v>
      </c>
      <c r="I63" s="83">
        <f>+'Long Term Spreads by Qtr'!J63-'Long Term Spreads by Qtr'!I63</f>
        <v>9.0000000000003411E-2</v>
      </c>
    </row>
    <row r="64" spans="1:9" x14ac:dyDescent="0.25">
      <c r="A64" s="79">
        <v>25</v>
      </c>
      <c r="B64" s="83">
        <f>+'Long Term Spreads by Qtr'!C64-'Long Term Spreads by Qtr'!B64</f>
        <v>-7.3015793964856357E-2</v>
      </c>
      <c r="C64" s="83">
        <f>+'Long Term Spreads by Qtr'!D64-'Long Term Spreads by Qtr'!C64</f>
        <v>6.5333333333342125E-2</v>
      </c>
      <c r="D64" s="83">
        <f>+'Long Term Spreads by Qtr'!E64-'Long Term Spreads by Qtr'!D64</f>
        <v>-0.71999999999999886</v>
      </c>
      <c r="E64" s="83">
        <f>+'Long Term Spreads by Qtr'!F64-'Long Term Spreads by Qtr'!E64</f>
        <v>-0.43199999999998795</v>
      </c>
      <c r="F64" s="83">
        <f>+'Long Term Spreads by Qtr'!G64-'Long Term Spreads by Qtr'!F64</f>
        <v>-0.5700000000000216</v>
      </c>
      <c r="G64" s="83">
        <f>+'Long Term Spreads by Qtr'!H64-'Long Term Spreads by Qtr'!G64</f>
        <v>0.19333333333332803</v>
      </c>
      <c r="H64" s="83">
        <f>+'Long Term Spreads by Qtr'!I64-'Long Term Spreads by Qtr'!H64</f>
        <v>0.2053333333333569</v>
      </c>
      <c r="I64" s="83">
        <f>+'Long Term Spreads by Qtr'!J64-'Long Term Spreads by Qtr'!I64</f>
        <v>0.15133333333332644</v>
      </c>
    </row>
    <row r="65" spans="1:9" x14ac:dyDescent="0.25">
      <c r="A65" s="79">
        <v>26</v>
      </c>
      <c r="B65" s="83">
        <f>+'Long Term Spreads by Qtr'!C65-'Long Term Spreads by Qtr'!B65</f>
        <v>-4.0284108244918571E-2</v>
      </c>
      <c r="C65" s="83">
        <f>+'Long Term Spreads by Qtr'!D65-'Long Term Spreads by Qtr'!C65</f>
        <v>8.0666666666672882E-2</v>
      </c>
      <c r="D65" s="83">
        <f>+'Long Term Spreads by Qtr'!E65-'Long Term Spreads by Qtr'!D65</f>
        <v>-0.71999999999999886</v>
      </c>
      <c r="E65" s="83">
        <f>+'Long Term Spreads by Qtr'!F65-'Long Term Spreads by Qtr'!E65</f>
        <v>-0.4339999999999975</v>
      </c>
      <c r="F65" s="83">
        <f>+'Long Term Spreads by Qtr'!G65-'Long Term Spreads by Qtr'!F65</f>
        <v>-0.55000000000001137</v>
      </c>
      <c r="G65" s="83">
        <f>+'Long Term Spreads by Qtr'!H65-'Long Term Spreads by Qtr'!G65</f>
        <v>0.22666666666665947</v>
      </c>
      <c r="H65" s="83">
        <f>+'Long Term Spreads by Qtr'!I65-'Long Term Spreads by Qtr'!H65</f>
        <v>0.26066666666665128</v>
      </c>
      <c r="I65" s="83">
        <f>+'Long Term Spreads by Qtr'!J65-'Long Term Spreads by Qtr'!I65</f>
        <v>0.21266666666667788</v>
      </c>
    </row>
    <row r="66" spans="1:9" x14ac:dyDescent="0.25">
      <c r="A66" s="79">
        <v>27</v>
      </c>
      <c r="B66" s="83">
        <f>+'Long Term Spreads by Qtr'!C66-'Long Term Spreads by Qtr'!B66</f>
        <v>-7.5524225250376276E-3</v>
      </c>
      <c r="C66" s="83">
        <f>+'Long Term Spreads by Qtr'!D66-'Long Term Spreads by Qtr'!C66</f>
        <v>9.6000000000003638E-2</v>
      </c>
      <c r="D66" s="83">
        <f>+'Long Term Spreads by Qtr'!E66-'Long Term Spreads by Qtr'!D66</f>
        <v>-0.71999999999999886</v>
      </c>
      <c r="E66" s="83">
        <f>+'Long Term Spreads by Qtr'!F66-'Long Term Spreads by Qtr'!E66</f>
        <v>-0.43600000000000705</v>
      </c>
      <c r="F66" s="83">
        <f>+'Long Term Spreads by Qtr'!G66-'Long Term Spreads by Qtr'!F66</f>
        <v>-0.53000000000000114</v>
      </c>
      <c r="G66" s="83">
        <f>+'Long Term Spreads by Qtr'!H66-'Long Term Spreads by Qtr'!G66</f>
        <v>0.25999999999999091</v>
      </c>
      <c r="H66" s="83">
        <f>+'Long Term Spreads by Qtr'!I66-'Long Term Spreads by Qtr'!H66</f>
        <v>0.3160000000000025</v>
      </c>
      <c r="I66" s="83">
        <f>+'Long Term Spreads by Qtr'!J66-'Long Term Spreads by Qtr'!I66</f>
        <v>0.27400000000002933</v>
      </c>
    </row>
    <row r="67" spans="1:9" x14ac:dyDescent="0.25">
      <c r="A67" s="79">
        <v>28</v>
      </c>
      <c r="B67" s="83">
        <f>+'Long Term Spreads by Qtr'!C67-'Long Term Spreads by Qtr'!B67</f>
        <v>2.5179263194843315E-2</v>
      </c>
      <c r="C67" s="83">
        <f>+'Long Term Spreads by Qtr'!D67-'Long Term Spreads by Qtr'!C67</f>
        <v>0.11133333333336282</v>
      </c>
      <c r="D67" s="83">
        <f>+'Long Term Spreads by Qtr'!E67-'Long Term Spreads by Qtr'!D67</f>
        <v>-0.71999999999999886</v>
      </c>
      <c r="E67" s="83">
        <f>+'Long Term Spreads by Qtr'!F67-'Long Term Spreads by Qtr'!E67</f>
        <v>-0.4380000000000166</v>
      </c>
      <c r="F67" s="83">
        <f>+'Long Term Spreads by Qtr'!G67-'Long Term Spreads by Qtr'!F67</f>
        <v>-0.51000000000001933</v>
      </c>
      <c r="G67" s="83">
        <f>+'Long Term Spreads by Qtr'!H67-'Long Term Spreads by Qtr'!G67</f>
        <v>0.29333333333335077</v>
      </c>
      <c r="H67" s="83">
        <f>+'Long Term Spreads by Qtr'!I67-'Long Term Spreads by Qtr'!H67</f>
        <v>0.3713333333333253</v>
      </c>
      <c r="I67" s="83">
        <f>+'Long Term Spreads by Qtr'!J67-'Long Term Spreads by Qtr'!I67</f>
        <v>0.33533333333335236</v>
      </c>
    </row>
    <row r="68" spans="1:9" x14ac:dyDescent="0.25">
      <c r="A68" s="79">
        <v>29</v>
      </c>
      <c r="B68" s="83">
        <f>+'Long Term Spreads by Qtr'!C68-'Long Term Spreads by Qtr'!B68</f>
        <v>5.791094891475268E-2</v>
      </c>
      <c r="C68" s="83">
        <f>+'Long Term Spreads by Qtr'!D68-'Long Term Spreads by Qtr'!C68</f>
        <v>0.12666666666669357</v>
      </c>
      <c r="D68" s="83">
        <f>+'Long Term Spreads by Qtr'!E68-'Long Term Spreads by Qtr'!D68</f>
        <v>-0.71999999999999886</v>
      </c>
      <c r="E68" s="83">
        <f>+'Long Term Spreads by Qtr'!F68-'Long Term Spreads by Qtr'!E68</f>
        <v>-0.44000000000002615</v>
      </c>
      <c r="F68" s="83">
        <f>+'Long Term Spreads by Qtr'!G68-'Long Term Spreads by Qtr'!F68</f>
        <v>-0.48999999999998067</v>
      </c>
      <c r="G68" s="83">
        <f>+'Long Term Spreads by Qtr'!H68-'Long Term Spreads by Qtr'!G68</f>
        <v>0.32666666666665378</v>
      </c>
      <c r="H68" s="83">
        <f>+'Long Term Spreads by Qtr'!I68-'Long Term Spreads by Qtr'!H68</f>
        <v>0.42666666666667652</v>
      </c>
      <c r="I68" s="83">
        <f>+'Long Term Spreads by Qtr'!J68-'Long Term Spreads by Qtr'!I68</f>
        <v>0.39666666666667538</v>
      </c>
    </row>
    <row r="69" spans="1:9" x14ac:dyDescent="0.25">
      <c r="A69" s="79">
        <v>30</v>
      </c>
      <c r="B69" s="83">
        <f>+'Long Term Spreads by Qtr'!C69-'Long Term Spreads by Qtr'!B69</f>
        <v>9.0642634634690467E-2</v>
      </c>
      <c r="C69" s="83">
        <f>+'Long Term Spreads by Qtr'!D69-'Long Term Spreads by Qtr'!C69</f>
        <v>0.14199999999999591</v>
      </c>
      <c r="D69" s="83">
        <f>+'Long Term Spreads by Qtr'!E69-'Long Term Spreads by Qtr'!D69</f>
        <v>-0.71999999999999886</v>
      </c>
      <c r="E69" s="83">
        <f>+'Long Term Spreads by Qtr'!F69-'Long Term Spreads by Qtr'!E69</f>
        <v>-0.44200000000000728</v>
      </c>
      <c r="F69" s="83">
        <f>+'Long Term Spreads by Qtr'!G69-'Long Term Spreads by Qtr'!F69</f>
        <v>-0.46999999999999886</v>
      </c>
      <c r="G69" s="83">
        <f>+'Long Term Spreads by Qtr'!H69-'Long Term Spreads by Qtr'!G69</f>
        <v>0.35999999999998522</v>
      </c>
      <c r="H69" s="83">
        <f>+'Long Term Spreads by Qtr'!I69-'Long Term Spreads by Qtr'!H69</f>
        <v>0.48200000000002774</v>
      </c>
      <c r="I69" s="83">
        <f>+'Long Term Spreads by Qtr'!J69-'Long Term Spreads by Qtr'!I69</f>
        <v>0.45799999999999841</v>
      </c>
    </row>
    <row r="72" spans="1:9" x14ac:dyDescent="0.25">
      <c r="A72" s="3" t="s">
        <v>57</v>
      </c>
    </row>
    <row r="73" spans="1:9" x14ac:dyDescent="0.25">
      <c r="A73" s="77" t="s">
        <v>52</v>
      </c>
      <c r="B73" s="78"/>
      <c r="C73" s="31"/>
      <c r="D73" s="31"/>
      <c r="E73" s="31"/>
      <c r="F73" s="31"/>
    </row>
    <row r="74" spans="1:9" ht="45" x14ac:dyDescent="0.25">
      <c r="A74" s="28" t="s">
        <v>51</v>
      </c>
      <c r="B74" s="113" t="str">
        <f>+B39</f>
        <v>12/31/2014 less 9/30/2014</v>
      </c>
      <c r="C74" s="113" t="str">
        <f t="shared" ref="C74:G74" si="2">+C39</f>
        <v>3/31/2015 less 12/31/2014</v>
      </c>
      <c r="D74" s="113" t="str">
        <f t="shared" si="2"/>
        <v>6/30/2015 less 3/31/2015</v>
      </c>
      <c r="E74" s="113" t="str">
        <f t="shared" si="2"/>
        <v>9/30/2015 less 6/30/2015</v>
      </c>
      <c r="F74" s="113" t="str">
        <f t="shared" si="2"/>
        <v>12/31/2015 less 9/30/2015</v>
      </c>
      <c r="G74" s="113" t="str">
        <f t="shared" si="2"/>
        <v>3/31/2016 less 12/31/2015</v>
      </c>
      <c r="H74" s="113" t="str">
        <f t="shared" ref="H74:I74" si="3">+H39</f>
        <v>6/30/2016 less 3/31/2016</v>
      </c>
      <c r="I74" s="113" t="str">
        <f t="shared" si="3"/>
        <v>9/30/2016 less 6/30/2016</v>
      </c>
    </row>
    <row r="75" spans="1:9" x14ac:dyDescent="0.25">
      <c r="A75" s="79">
        <v>1</v>
      </c>
      <c r="B75" s="83">
        <f>+'Long Term Spreads by Qtr'!C75-'Long Term Spreads by Qtr'!B75</f>
        <v>-0.96423066443642824</v>
      </c>
      <c r="C75" s="83">
        <f>+'Long Term Spreads by Qtr'!D75-'Long Term Spreads by Qtr'!C75</f>
        <v>-1.257499999999979</v>
      </c>
      <c r="D75" s="83">
        <f>+'Long Term Spreads by Qtr'!E75-'Long Term Spreads by Qtr'!D75</f>
        <v>-0.70499999999999829</v>
      </c>
      <c r="E75" s="83">
        <f>+'Long Term Spreads by Qtr'!F75-'Long Term Spreads by Qtr'!E75</f>
        <v>-0.50500000000000966</v>
      </c>
      <c r="F75" s="83">
        <f>+'Long Term Spreads by Qtr'!G75-'Long Term Spreads by Qtr'!F75</f>
        <v>-0.57499999999998863</v>
      </c>
      <c r="G75" s="83">
        <f>+'Long Term Spreads by Qtr'!H75-'Long Term Spreads by Qtr'!G75</f>
        <v>-0.70499999999999829</v>
      </c>
      <c r="H75" s="83">
        <f>+'Long Term Spreads by Qtr'!I75-'Long Term Spreads by Qtr'!H75</f>
        <v>-0.68000000000000682</v>
      </c>
      <c r="I75" s="83">
        <f>+'Long Term Spreads by Qtr'!J75-'Long Term Spreads by Qtr'!I75</f>
        <v>-0.43500000000000227</v>
      </c>
    </row>
    <row r="76" spans="1:9" x14ac:dyDescent="0.25">
      <c r="A76" s="79">
        <v>2</v>
      </c>
      <c r="B76" s="83">
        <f>+'Long Term Spreads by Qtr'!C76-'Long Term Spreads by Qtr'!B76</f>
        <v>-0.96128007699093132</v>
      </c>
      <c r="C76" s="83">
        <f>+'Long Term Spreads by Qtr'!D76-'Long Term Spreads by Qtr'!C76</f>
        <v>-0.44999999999998863</v>
      </c>
      <c r="D76" s="83">
        <f>+'Long Term Spreads by Qtr'!E76-'Long Term Spreads by Qtr'!D76</f>
        <v>-0.78000000000000114</v>
      </c>
      <c r="E76" s="83">
        <f>+'Long Term Spreads by Qtr'!F76-'Long Term Spreads by Qtr'!E76</f>
        <v>-0.62000000000000455</v>
      </c>
      <c r="F76" s="83">
        <f>+'Long Term Spreads by Qtr'!G76-'Long Term Spreads by Qtr'!F76</f>
        <v>-0.73999999999999488</v>
      </c>
      <c r="G76" s="83">
        <f>+'Long Term Spreads by Qtr'!H76-'Long Term Spreads by Qtr'!G76</f>
        <v>-0.75</v>
      </c>
      <c r="H76" s="83">
        <f>+'Long Term Spreads by Qtr'!I76-'Long Term Spreads by Qtr'!H76</f>
        <v>-0.74000000000000909</v>
      </c>
      <c r="I76" s="83">
        <f>+'Long Term Spreads by Qtr'!J76-'Long Term Spreads by Qtr'!I76</f>
        <v>-0.61999999999999034</v>
      </c>
    </row>
    <row r="77" spans="1:9" x14ac:dyDescent="0.25">
      <c r="A77" s="79">
        <v>3</v>
      </c>
      <c r="B77" s="83">
        <f>+'Long Term Spreads by Qtr'!C77-'Long Term Spreads by Qtr'!B77</f>
        <v>-0.9583294895454344</v>
      </c>
      <c r="C77" s="83">
        <f>+'Long Term Spreads by Qtr'!D77-'Long Term Spreads by Qtr'!C77</f>
        <v>0.35750000000000171</v>
      </c>
      <c r="D77" s="83">
        <f>+'Long Term Spreads by Qtr'!E77-'Long Term Spreads by Qtr'!D77</f>
        <v>-0.85500000000000398</v>
      </c>
      <c r="E77" s="83">
        <f>+'Long Term Spreads by Qtr'!F77-'Long Term Spreads by Qtr'!E77</f>
        <v>-0.73499999999999943</v>
      </c>
      <c r="F77" s="83">
        <f>+'Long Term Spreads by Qtr'!G77-'Long Term Spreads by Qtr'!F77</f>
        <v>-0.90500000000000114</v>
      </c>
      <c r="G77" s="83">
        <f>+'Long Term Spreads by Qtr'!H77-'Long Term Spreads by Qtr'!G77</f>
        <v>-0.79500000000000171</v>
      </c>
      <c r="H77" s="83">
        <f>+'Long Term Spreads by Qtr'!I77-'Long Term Spreads by Qtr'!H77</f>
        <v>-0.80000000000001137</v>
      </c>
      <c r="I77" s="83">
        <f>+'Long Term Spreads by Qtr'!J77-'Long Term Spreads by Qtr'!I77</f>
        <v>-0.8049999999999784</v>
      </c>
    </row>
    <row r="78" spans="1:9" x14ac:dyDescent="0.25">
      <c r="A78" s="79">
        <v>4</v>
      </c>
      <c r="B78" s="83">
        <f>+'Long Term Spreads by Qtr'!C78-'Long Term Spreads by Qtr'!B78</f>
        <v>-0.95537890209993748</v>
      </c>
      <c r="C78" s="83">
        <f>+'Long Term Spreads by Qtr'!D78-'Long Term Spreads by Qtr'!C78</f>
        <v>1.1650000000000063</v>
      </c>
      <c r="D78" s="83">
        <f>+'Long Term Spreads by Qtr'!E78-'Long Term Spreads by Qtr'!D78</f>
        <v>-0.93000000000000682</v>
      </c>
      <c r="E78" s="83">
        <f>+'Long Term Spreads by Qtr'!F78-'Long Term Spreads by Qtr'!E78</f>
        <v>-0.84999999999999432</v>
      </c>
      <c r="F78" s="83">
        <f>+'Long Term Spreads by Qtr'!G78-'Long Term Spreads by Qtr'!F78</f>
        <v>-1.0700000000000074</v>
      </c>
      <c r="G78" s="83">
        <f>+'Long Term Spreads by Qtr'!H78-'Long Term Spreads by Qtr'!G78</f>
        <v>-0.84000000000000341</v>
      </c>
      <c r="H78" s="83">
        <f>+'Long Term Spreads by Qtr'!I78-'Long Term Spreads by Qtr'!H78</f>
        <v>-0.85999999999999943</v>
      </c>
      <c r="I78" s="83">
        <f>+'Long Term Spreads by Qtr'!J78-'Long Term Spreads by Qtr'!I78</f>
        <v>-0.98999999999999488</v>
      </c>
    </row>
    <row r="79" spans="1:9" x14ac:dyDescent="0.25">
      <c r="A79" s="79">
        <v>5</v>
      </c>
      <c r="B79" s="83">
        <f>+'Long Term Spreads by Qtr'!C79-'Long Term Spreads by Qtr'!B79</f>
        <v>-0.95242831465444056</v>
      </c>
      <c r="C79" s="83">
        <f>+'Long Term Spreads by Qtr'!D79-'Long Term Spreads by Qtr'!C79</f>
        <v>0.45750000000001023</v>
      </c>
      <c r="D79" s="83">
        <f>+'Long Term Spreads by Qtr'!E79-'Long Term Spreads by Qtr'!D79</f>
        <v>-0.94499999999999318</v>
      </c>
      <c r="E79" s="83">
        <f>+'Long Term Spreads by Qtr'!F79-'Long Term Spreads by Qtr'!E79</f>
        <v>-0.84000000000000341</v>
      </c>
      <c r="F79" s="83">
        <f>+'Long Term Spreads by Qtr'!G79-'Long Term Spreads by Qtr'!F79</f>
        <v>-1.1050000000000182</v>
      </c>
      <c r="G79" s="83">
        <f>+'Long Term Spreads by Qtr'!H79-'Long Term Spreads by Qtr'!G79</f>
        <v>-0.77500000000000568</v>
      </c>
      <c r="H79" s="83">
        <f>+'Long Term Spreads by Qtr'!I79-'Long Term Spreads by Qtr'!H79</f>
        <v>-0.8399999999999892</v>
      </c>
      <c r="I79" s="83">
        <f>+'Long Term Spreads by Qtr'!J79-'Long Term Spreads by Qtr'!I79</f>
        <v>-0.97500000000000853</v>
      </c>
    </row>
    <row r="80" spans="1:9" x14ac:dyDescent="0.25">
      <c r="A80" s="79">
        <v>6</v>
      </c>
      <c r="B80" s="83">
        <f>+'Long Term Spreads by Qtr'!C80-'Long Term Spreads by Qtr'!B80</f>
        <v>-0.94947772720894363</v>
      </c>
      <c r="C80" s="83">
        <f>+'Long Term Spreads by Qtr'!D80-'Long Term Spreads by Qtr'!C80</f>
        <v>-0.25</v>
      </c>
      <c r="D80" s="83">
        <f>+'Long Term Spreads by Qtr'!E80-'Long Term Spreads by Qtr'!D80</f>
        <v>-0.96000000000000796</v>
      </c>
      <c r="E80" s="83">
        <f>+'Long Term Spreads by Qtr'!F80-'Long Term Spreads by Qtr'!E80</f>
        <v>-0.82999999999998408</v>
      </c>
      <c r="F80" s="83">
        <f>+'Long Term Spreads by Qtr'!G80-'Long Term Spreads by Qtr'!F80</f>
        <v>-1.1400000000000148</v>
      </c>
      <c r="G80" s="83">
        <f>+'Long Term Spreads by Qtr'!H80-'Long Term Spreads by Qtr'!G80</f>
        <v>-0.71000000000000796</v>
      </c>
      <c r="H80" s="83">
        <f>+'Long Term Spreads by Qtr'!I80-'Long Term Spreads by Qtr'!H80</f>
        <v>-0.81999999999999318</v>
      </c>
      <c r="I80" s="83">
        <f>+'Long Term Spreads by Qtr'!J80-'Long Term Spreads by Qtr'!I80</f>
        <v>-0.96000000000000796</v>
      </c>
    </row>
    <row r="81" spans="1:9" x14ac:dyDescent="0.25">
      <c r="A81" s="79">
        <v>7</v>
      </c>
      <c r="B81" s="83">
        <f>+'Long Term Spreads by Qtr'!C81-'Long Term Spreads by Qtr'!B81</f>
        <v>-0.86136051363760657</v>
      </c>
      <c r="C81" s="83">
        <f>+'Long Term Spreads by Qtr'!D81-'Long Term Spreads by Qtr'!C81</f>
        <v>-0.20333333333331893</v>
      </c>
      <c r="D81" s="83">
        <f>+'Long Term Spreads by Qtr'!E81-'Long Term Spreads by Qtr'!D81</f>
        <v>-0.94333333333332803</v>
      </c>
      <c r="E81" s="83">
        <f>+'Long Term Spreads by Qtr'!F81-'Long Term Spreads by Qtr'!E81</f>
        <v>-0.78333333333333144</v>
      </c>
      <c r="F81" s="83">
        <f>+'Long Term Spreads by Qtr'!G81-'Long Term Spreads by Qtr'!F81</f>
        <v>-1.0933333333333621</v>
      </c>
      <c r="G81" s="83">
        <f>+'Long Term Spreads by Qtr'!H81-'Long Term Spreads by Qtr'!G81</f>
        <v>-0.64333333333331666</v>
      </c>
      <c r="H81" s="83">
        <f>+'Long Term Spreads by Qtr'!I81-'Long Term Spreads by Qtr'!H81</f>
        <v>-0.7566666666666606</v>
      </c>
      <c r="I81" s="83">
        <f>+'Long Term Spreads by Qtr'!J81-'Long Term Spreads by Qtr'!I81</f>
        <v>-0.89666666666667538</v>
      </c>
    </row>
    <row r="82" spans="1:9" x14ac:dyDescent="0.25">
      <c r="A82" s="79">
        <v>8</v>
      </c>
      <c r="B82" s="83">
        <f>+'Long Term Spreads by Qtr'!C82-'Long Term Spreads by Qtr'!B82</f>
        <v>-0.77324330006621267</v>
      </c>
      <c r="C82" s="83">
        <f>+'Long Term Spreads by Qtr'!D82-'Long Term Spreads by Qtr'!C82</f>
        <v>-0.15666666666666629</v>
      </c>
      <c r="D82" s="83">
        <f>+'Long Term Spreads by Qtr'!E82-'Long Term Spreads by Qtr'!D82</f>
        <v>-0.92666666666667652</v>
      </c>
      <c r="E82" s="83">
        <f>+'Long Term Spreads by Qtr'!F82-'Long Term Spreads by Qtr'!E82</f>
        <v>-0.73666666666667879</v>
      </c>
      <c r="F82" s="83">
        <f>+'Long Term Spreads by Qtr'!G82-'Long Term Spreads by Qtr'!F82</f>
        <v>-1.0466666666666526</v>
      </c>
      <c r="G82" s="83">
        <f>+'Long Term Spreads by Qtr'!H82-'Long Term Spreads by Qtr'!G82</f>
        <v>-0.5766666666666822</v>
      </c>
      <c r="H82" s="83">
        <f>+'Long Term Spreads by Qtr'!I82-'Long Term Spreads by Qtr'!H82</f>
        <v>-0.69333333333332803</v>
      </c>
      <c r="I82" s="83">
        <f>+'Long Term Spreads by Qtr'!J82-'Long Term Spreads by Qtr'!I82</f>
        <v>-0.83333333333334281</v>
      </c>
    </row>
    <row r="83" spans="1:9" x14ac:dyDescent="0.25">
      <c r="A83" s="79">
        <v>9</v>
      </c>
      <c r="B83" s="83">
        <f>+'Long Term Spreads by Qtr'!C83-'Long Term Spreads by Qtr'!B83</f>
        <v>-0.68512608649487561</v>
      </c>
      <c r="C83" s="83">
        <f>+'Long Term Spreads by Qtr'!D83-'Long Term Spreads by Qtr'!C83</f>
        <v>-0.10999999999998522</v>
      </c>
      <c r="D83" s="83">
        <f>+'Long Term Spreads by Qtr'!E83-'Long Term Spreads by Qtr'!D83</f>
        <v>-0.90999999999999659</v>
      </c>
      <c r="E83" s="83">
        <f>+'Long Term Spreads by Qtr'!F83-'Long Term Spreads by Qtr'!E83</f>
        <v>-0.69000000000002615</v>
      </c>
      <c r="F83" s="83">
        <f>+'Long Term Spreads by Qtr'!G83-'Long Term Spreads by Qtr'!F83</f>
        <v>-1</v>
      </c>
      <c r="G83" s="83">
        <f>+'Long Term Spreads by Qtr'!H83-'Long Term Spreads by Qtr'!G83</f>
        <v>-0.50999999999999091</v>
      </c>
      <c r="H83" s="83">
        <f>+'Long Term Spreads by Qtr'!I83-'Long Term Spreads by Qtr'!H83</f>
        <v>-0.62999999999999545</v>
      </c>
      <c r="I83" s="83">
        <f>+'Long Term Spreads by Qtr'!J83-'Long Term Spreads by Qtr'!I83</f>
        <v>-0.77000000000001023</v>
      </c>
    </row>
    <row r="84" spans="1:9" x14ac:dyDescent="0.25">
      <c r="A84" s="79">
        <v>10</v>
      </c>
      <c r="B84" s="83">
        <f>+'Long Term Spreads by Qtr'!C84-'Long Term Spreads by Qtr'!B84</f>
        <v>-0.64241102840756525</v>
      </c>
      <c r="C84" s="83">
        <f>+'Long Term Spreads by Qtr'!D84-'Long Term Spreads by Qtr'!C84</f>
        <v>-9.3999999999994088E-2</v>
      </c>
      <c r="D84" s="83">
        <f>+'Long Term Spreads by Qtr'!E84-'Long Term Spreads by Qtr'!D84</f>
        <v>-0.90600000000000591</v>
      </c>
      <c r="E84" s="83">
        <f>+'Long Term Spreads by Qtr'!F84-'Long Term Spreads by Qtr'!E84</f>
        <v>-0.68666666666666742</v>
      </c>
      <c r="F84" s="83">
        <f>+'Long Term Spreads by Qtr'!G84-'Long Term Spreads by Qtr'!F84</f>
        <v>-0.99133333333335827</v>
      </c>
      <c r="G84" s="83">
        <f>+'Long Term Spreads by Qtr'!H84-'Long Term Spreads by Qtr'!G84</f>
        <v>-0.49199999999999022</v>
      </c>
      <c r="H84" s="83">
        <f>+'Long Term Spreads by Qtr'!I84-'Long Term Spreads by Qtr'!H84</f>
        <v>-0.60466666666664537</v>
      </c>
      <c r="I84" s="83">
        <f>+'Long Term Spreads by Qtr'!J84-'Long Term Spreads by Qtr'!I84</f>
        <v>-0.73733333333333917</v>
      </c>
    </row>
    <row r="85" spans="1:9" x14ac:dyDescent="0.25">
      <c r="A85" s="79">
        <v>11</v>
      </c>
      <c r="B85" s="83">
        <f>+'Long Term Spreads by Qtr'!C85-'Long Term Spreads by Qtr'!B85</f>
        <v>-0.59969597032028332</v>
      </c>
      <c r="C85" s="83">
        <f>+'Long Term Spreads by Qtr'!D85-'Long Term Spreads by Qtr'!C85</f>
        <v>-7.8000000000002956E-2</v>
      </c>
      <c r="D85" s="83">
        <f>+'Long Term Spreads by Qtr'!E85-'Long Term Spreads by Qtr'!D85</f>
        <v>-0.90199999999998681</v>
      </c>
      <c r="E85" s="83">
        <f>+'Long Term Spreads by Qtr'!F85-'Long Term Spreads by Qtr'!E85</f>
        <v>-0.68333333333336554</v>
      </c>
      <c r="F85" s="83">
        <f>+'Long Term Spreads by Qtr'!G85-'Long Term Spreads by Qtr'!F85</f>
        <v>-0.98266666666665969</v>
      </c>
      <c r="G85" s="83">
        <f>+'Long Term Spreads by Qtr'!H85-'Long Term Spreads by Qtr'!G85</f>
        <v>-0.47399999999998954</v>
      </c>
      <c r="H85" s="83">
        <f>+'Long Term Spreads by Qtr'!I85-'Long Term Spreads by Qtr'!H85</f>
        <v>-0.57933333333332371</v>
      </c>
      <c r="I85" s="83">
        <f>+'Long Term Spreads by Qtr'!J85-'Long Term Spreads by Qtr'!I85</f>
        <v>-0.70466666666669653</v>
      </c>
    </row>
    <row r="86" spans="1:9" x14ac:dyDescent="0.25">
      <c r="A86" s="79">
        <v>12</v>
      </c>
      <c r="B86" s="83">
        <f>+'Long Term Spreads by Qtr'!C86-'Long Term Spreads by Qtr'!B86</f>
        <v>-0.55698091223300139</v>
      </c>
      <c r="C86" s="83">
        <f>+'Long Term Spreads by Qtr'!D86-'Long Term Spreads by Qtr'!C86</f>
        <v>-6.1999999999983402E-2</v>
      </c>
      <c r="D86" s="83">
        <f>+'Long Term Spreads by Qtr'!E86-'Long Term Spreads by Qtr'!D86</f>
        <v>-0.89799999999999613</v>
      </c>
      <c r="E86" s="83">
        <f>+'Long Term Spreads by Qtr'!F86-'Long Term Spreads by Qtr'!E86</f>
        <v>-0.68000000000000682</v>
      </c>
      <c r="F86" s="83">
        <f>+'Long Term Spreads by Qtr'!G86-'Long Term Spreads by Qtr'!F86</f>
        <v>-0.97400000000001796</v>
      </c>
      <c r="G86" s="83">
        <f>+'Long Term Spreads by Qtr'!H86-'Long Term Spreads by Qtr'!G86</f>
        <v>-0.45599999999998886</v>
      </c>
      <c r="H86" s="83">
        <f>+'Long Term Spreads by Qtr'!I86-'Long Term Spreads by Qtr'!H86</f>
        <v>-0.55400000000000205</v>
      </c>
      <c r="I86" s="83">
        <f>+'Long Term Spreads by Qtr'!J86-'Long Term Spreads by Qtr'!I86</f>
        <v>-0.67199999999999704</v>
      </c>
    </row>
    <row r="87" spans="1:9" x14ac:dyDescent="0.25">
      <c r="A87" s="79">
        <v>13</v>
      </c>
      <c r="B87" s="83">
        <f>+'Long Term Spreads by Qtr'!C87-'Long Term Spreads by Qtr'!B87</f>
        <v>-0.51426585414569104</v>
      </c>
      <c r="C87" s="83">
        <f>+'Long Term Spreads by Qtr'!D87-'Long Term Spreads by Qtr'!C87</f>
        <v>-4.5999999999992269E-2</v>
      </c>
      <c r="D87" s="83">
        <f>+'Long Term Spreads by Qtr'!E87-'Long Term Spreads by Qtr'!D87</f>
        <v>-0.89399999999997704</v>
      </c>
      <c r="E87" s="83">
        <f>+'Long Term Spreads by Qtr'!F87-'Long Term Spreads by Qtr'!E87</f>
        <v>-0.67666666666670494</v>
      </c>
      <c r="F87" s="83">
        <f>+'Long Term Spreads by Qtr'!G87-'Long Term Spreads by Qtr'!F87</f>
        <v>-0.96533333333331939</v>
      </c>
      <c r="G87" s="83">
        <f>+'Long Term Spreads by Qtr'!H87-'Long Term Spreads by Qtr'!G87</f>
        <v>-0.43799999999998818</v>
      </c>
      <c r="H87" s="83">
        <f>+'Long Term Spreads by Qtr'!I87-'Long Term Spreads by Qtr'!H87</f>
        <v>-0.52866666666668038</v>
      </c>
      <c r="I87" s="83">
        <f>+'Long Term Spreads by Qtr'!J87-'Long Term Spreads by Qtr'!I87</f>
        <v>-0.63933333333332598</v>
      </c>
    </row>
    <row r="88" spans="1:9" x14ac:dyDescent="0.25">
      <c r="A88" s="79">
        <v>14</v>
      </c>
      <c r="B88" s="83">
        <f>+'Long Term Spreads by Qtr'!C88-'Long Term Spreads by Qtr'!B88</f>
        <v>-0.47155079605840911</v>
      </c>
      <c r="C88" s="83">
        <f>+'Long Term Spreads by Qtr'!D88-'Long Term Spreads by Qtr'!C88</f>
        <v>-3.0000000000001137E-2</v>
      </c>
      <c r="D88" s="83">
        <f>+'Long Term Spreads by Qtr'!E88-'Long Term Spreads by Qtr'!D88</f>
        <v>-0.88999999999998636</v>
      </c>
      <c r="E88" s="83">
        <f>+'Long Term Spreads by Qtr'!F88-'Long Term Spreads by Qtr'!E88</f>
        <v>-0.67333333333334622</v>
      </c>
      <c r="F88" s="83">
        <f>+'Long Term Spreads by Qtr'!G88-'Long Term Spreads by Qtr'!F88</f>
        <v>-0.95666666666667766</v>
      </c>
      <c r="G88" s="83">
        <f>+'Long Term Spreads by Qtr'!H88-'Long Term Spreads by Qtr'!G88</f>
        <v>-0.41999999999998749</v>
      </c>
      <c r="H88" s="83">
        <f>+'Long Term Spreads by Qtr'!I88-'Long Term Spreads by Qtr'!H88</f>
        <v>-0.5033333333333303</v>
      </c>
      <c r="I88" s="83">
        <f>+'Long Term Spreads by Qtr'!J88-'Long Term Spreads by Qtr'!I88</f>
        <v>-0.60666666666668334</v>
      </c>
    </row>
    <row r="89" spans="1:9" x14ac:dyDescent="0.25">
      <c r="A89" s="79">
        <v>15</v>
      </c>
      <c r="B89" s="83">
        <f>+'Long Term Spreads by Qtr'!C89-'Long Term Spreads by Qtr'!B89</f>
        <v>-0.42883573797109875</v>
      </c>
      <c r="C89" s="83">
        <f>+'Long Term Spreads by Qtr'!D89-'Long Term Spreads by Qtr'!C89</f>
        <v>-1.4000000000010004E-2</v>
      </c>
      <c r="D89" s="83">
        <f>+'Long Term Spreads by Qtr'!E89-'Long Term Spreads by Qtr'!D89</f>
        <v>-0.88599999999999568</v>
      </c>
      <c r="E89" s="83">
        <f>+'Long Term Spreads by Qtr'!F89-'Long Term Spreads by Qtr'!E89</f>
        <v>-0.67000000000001592</v>
      </c>
      <c r="F89" s="83">
        <f>+'Long Term Spreads by Qtr'!G89-'Long Term Spreads by Qtr'!F89</f>
        <v>-0.9480000000000075</v>
      </c>
      <c r="G89" s="83">
        <f>+'Long Term Spreads by Qtr'!H89-'Long Term Spreads by Qtr'!G89</f>
        <v>-0.40199999999998681</v>
      </c>
      <c r="H89" s="83">
        <f>+'Long Term Spreads by Qtr'!I89-'Long Term Spreads by Qtr'!H89</f>
        <v>-0.47799999999998022</v>
      </c>
      <c r="I89" s="83">
        <f>+'Long Term Spreads by Qtr'!J89-'Long Term Spreads by Qtr'!I89</f>
        <v>-0.57400000000001228</v>
      </c>
    </row>
    <row r="90" spans="1:9" x14ac:dyDescent="0.25">
      <c r="A90" s="79">
        <v>16</v>
      </c>
      <c r="B90" s="83">
        <f>+'Long Term Spreads by Qtr'!C90-'Long Term Spreads by Qtr'!B90</f>
        <v>-0.3861206798837884</v>
      </c>
      <c r="C90" s="83">
        <f>+'Long Term Spreads by Qtr'!D90-'Long Term Spreads by Qtr'!C90</f>
        <v>2.0000000000095497E-3</v>
      </c>
      <c r="D90" s="83">
        <f>+'Long Term Spreads by Qtr'!E90-'Long Term Spreads by Qtr'!D90</f>
        <v>-0.882000000000005</v>
      </c>
      <c r="E90" s="83">
        <f>+'Long Term Spreads by Qtr'!F90-'Long Term Spreads by Qtr'!E90</f>
        <v>-0.66666666666668561</v>
      </c>
      <c r="F90" s="83">
        <f>+'Long Term Spreads by Qtr'!G90-'Long Term Spreads by Qtr'!F90</f>
        <v>-0.93933333333333735</v>
      </c>
      <c r="G90" s="83">
        <f>+'Long Term Spreads by Qtr'!H90-'Long Term Spreads by Qtr'!G90</f>
        <v>-0.38399999999998613</v>
      </c>
      <c r="H90" s="83">
        <f>+'Long Term Spreads by Qtr'!I90-'Long Term Spreads by Qtr'!H90</f>
        <v>-0.45266666666665856</v>
      </c>
      <c r="I90" s="83">
        <f>+'Long Term Spreads by Qtr'!J90-'Long Term Spreads by Qtr'!I90</f>
        <v>-0.54133333333334122</v>
      </c>
    </row>
    <row r="91" spans="1:9" x14ac:dyDescent="0.25">
      <c r="A91" s="79">
        <v>17</v>
      </c>
      <c r="B91" s="83">
        <f>+'Long Term Spreads by Qtr'!C91-'Long Term Spreads by Qtr'!B91</f>
        <v>-0.34340562179653489</v>
      </c>
      <c r="C91" s="83">
        <f>+'Long Term Spreads by Qtr'!D91-'Long Term Spreads by Qtr'!C91</f>
        <v>1.8000000000029104E-2</v>
      </c>
      <c r="D91" s="83">
        <f>+'Long Term Spreads by Qtr'!E91-'Long Term Spreads by Qtr'!D91</f>
        <v>-0.87800000000001432</v>
      </c>
      <c r="E91" s="83">
        <f>+'Long Term Spreads by Qtr'!F91-'Long Term Spreads by Qtr'!E91</f>
        <v>-0.66333333333335531</v>
      </c>
      <c r="F91" s="83">
        <f>+'Long Term Spreads by Qtr'!G91-'Long Term Spreads by Qtr'!F91</f>
        <v>-0.9306666666666672</v>
      </c>
      <c r="G91" s="83">
        <f>+'Long Term Spreads by Qtr'!H91-'Long Term Spreads by Qtr'!G91</f>
        <v>-0.36599999999998545</v>
      </c>
      <c r="H91" s="83">
        <f>+'Long Term Spreads by Qtr'!I91-'Long Term Spreads by Qtr'!H91</f>
        <v>-0.4273333333333369</v>
      </c>
      <c r="I91" s="83">
        <f>+'Long Term Spreads by Qtr'!J91-'Long Term Spreads by Qtr'!I91</f>
        <v>-0.50866666666667015</v>
      </c>
    </row>
    <row r="92" spans="1:9" x14ac:dyDescent="0.25">
      <c r="A92" s="79">
        <v>18</v>
      </c>
      <c r="B92" s="83">
        <f>+'Long Term Spreads by Qtr'!C92-'Long Term Spreads by Qtr'!B92</f>
        <v>-0.30069056370922453</v>
      </c>
      <c r="C92" s="83">
        <f>+'Long Term Spreads by Qtr'!D92-'Long Term Spreads by Qtr'!C92</f>
        <v>3.4000000000020236E-2</v>
      </c>
      <c r="D92" s="83">
        <f>+'Long Term Spreads by Qtr'!E92-'Long Term Spreads by Qtr'!D92</f>
        <v>-0.87399999999999523</v>
      </c>
      <c r="E92" s="83">
        <f>+'Long Term Spreads by Qtr'!F92-'Long Term Spreads by Qtr'!E92</f>
        <v>-0.66000000000002501</v>
      </c>
      <c r="F92" s="83">
        <f>+'Long Term Spreads by Qtr'!G92-'Long Term Spreads by Qtr'!F92</f>
        <v>-0.92199999999999704</v>
      </c>
      <c r="G92" s="83">
        <f>+'Long Term Spreads by Qtr'!H92-'Long Term Spreads by Qtr'!G92</f>
        <v>-0.34799999999998477</v>
      </c>
      <c r="H92" s="83">
        <f>+'Long Term Spreads by Qtr'!I92-'Long Term Spreads by Qtr'!H92</f>
        <v>-0.40200000000001523</v>
      </c>
      <c r="I92" s="83">
        <f>+'Long Term Spreads by Qtr'!J92-'Long Term Spreads by Qtr'!I92</f>
        <v>-0.47599999999999909</v>
      </c>
    </row>
    <row r="93" spans="1:9" x14ac:dyDescent="0.25">
      <c r="A93" s="79">
        <v>19</v>
      </c>
      <c r="B93" s="83">
        <f>+'Long Term Spreads by Qtr'!C93-'Long Term Spreads by Qtr'!B93</f>
        <v>-0.25797550562191418</v>
      </c>
      <c r="C93" s="83">
        <f>+'Long Term Spreads by Qtr'!D93-'Long Term Spreads by Qtr'!C93</f>
        <v>5.0000000000011369E-2</v>
      </c>
      <c r="D93" s="83">
        <f>+'Long Term Spreads by Qtr'!E93-'Long Term Spreads by Qtr'!D93</f>
        <v>-0.87000000000000455</v>
      </c>
      <c r="E93" s="83">
        <f>+'Long Term Spreads by Qtr'!F93-'Long Term Spreads by Qtr'!E93</f>
        <v>-0.65666666666669471</v>
      </c>
      <c r="F93" s="83">
        <f>+'Long Term Spreads by Qtr'!G93-'Long Term Spreads by Qtr'!F93</f>
        <v>-0.91333333333332689</v>
      </c>
      <c r="G93" s="83">
        <f>+'Long Term Spreads by Qtr'!H93-'Long Term Spreads by Qtr'!G93</f>
        <v>-0.32999999999998408</v>
      </c>
      <c r="H93" s="83">
        <f>+'Long Term Spreads by Qtr'!I93-'Long Term Spreads by Qtr'!H93</f>
        <v>-0.37666666666666515</v>
      </c>
      <c r="I93" s="83">
        <f>+'Long Term Spreads by Qtr'!J93-'Long Term Spreads by Qtr'!I93</f>
        <v>-0.44333333333332803</v>
      </c>
    </row>
    <row r="94" spans="1:9" x14ac:dyDescent="0.25">
      <c r="A94" s="79">
        <v>20</v>
      </c>
      <c r="B94" s="83">
        <f>+'Long Term Spreads by Qtr'!C94-'Long Term Spreads by Qtr'!B94</f>
        <v>-0.21526044753460383</v>
      </c>
      <c r="C94" s="83">
        <f>+'Long Term Spreads by Qtr'!D94-'Long Term Spreads by Qtr'!C94</f>
        <v>6.6000000000002501E-2</v>
      </c>
      <c r="D94" s="83">
        <f>+'Long Term Spreads by Qtr'!E94-'Long Term Spreads by Qtr'!D94</f>
        <v>-0.86600000000001387</v>
      </c>
      <c r="E94" s="83">
        <f>+'Long Term Spreads by Qtr'!F94-'Long Term Spreads by Qtr'!E94</f>
        <v>-0.65333333333333599</v>
      </c>
      <c r="F94" s="83">
        <f>+'Long Term Spreads by Qtr'!G94-'Long Term Spreads by Qtr'!F94</f>
        <v>-0.90466666666668516</v>
      </c>
      <c r="G94" s="83">
        <f>+'Long Term Spreads by Qtr'!H94-'Long Term Spreads by Qtr'!G94</f>
        <v>-0.3119999999999834</v>
      </c>
      <c r="H94" s="83">
        <f>+'Long Term Spreads by Qtr'!I94-'Long Term Spreads by Qtr'!H94</f>
        <v>-0.35133333333331507</v>
      </c>
      <c r="I94" s="83">
        <f>+'Long Term Spreads by Qtr'!J94-'Long Term Spreads by Qtr'!I94</f>
        <v>-0.41066666666668539</v>
      </c>
    </row>
    <row r="95" spans="1:9" x14ac:dyDescent="0.25">
      <c r="A95" s="79">
        <v>21</v>
      </c>
      <c r="B95" s="83">
        <f>+'Long Term Spreads by Qtr'!C95-'Long Term Spreads by Qtr'!B95</f>
        <v>-0.1725453894473219</v>
      </c>
      <c r="C95" s="83">
        <f>+'Long Term Spreads by Qtr'!D95-'Long Term Spreads by Qtr'!C95</f>
        <v>8.1999999999993634E-2</v>
      </c>
      <c r="D95" s="83">
        <f>+'Long Term Spreads by Qtr'!E95-'Long Term Spreads by Qtr'!D95</f>
        <v>-0.86199999999999477</v>
      </c>
      <c r="E95" s="83">
        <f>+'Long Term Spreads by Qtr'!F95-'Long Term Spreads by Qtr'!E95</f>
        <v>-0.65000000000003411</v>
      </c>
      <c r="F95" s="83">
        <f>+'Long Term Spreads by Qtr'!G95-'Long Term Spreads by Qtr'!F95</f>
        <v>-0.89599999999998658</v>
      </c>
      <c r="G95" s="83">
        <f>+'Long Term Spreads by Qtr'!H95-'Long Term Spreads by Qtr'!G95</f>
        <v>-0.29399999999998272</v>
      </c>
      <c r="H95" s="83">
        <f>+'Long Term Spreads by Qtr'!I95-'Long Term Spreads by Qtr'!H95</f>
        <v>-0.32599999999999341</v>
      </c>
      <c r="I95" s="83">
        <f>+'Long Term Spreads by Qtr'!J95-'Long Term Spreads by Qtr'!I95</f>
        <v>-0.37800000000001432</v>
      </c>
    </row>
    <row r="96" spans="1:9" x14ac:dyDescent="0.25">
      <c r="A96" s="79">
        <v>22</v>
      </c>
      <c r="B96" s="83">
        <f>+'Long Term Spreads by Qtr'!C96-'Long Term Spreads by Qtr'!B96</f>
        <v>-0.12983033136003996</v>
      </c>
      <c r="C96" s="83">
        <f>+'Long Term Spreads by Qtr'!D96-'Long Term Spreads by Qtr'!C96</f>
        <v>9.8000000000013188E-2</v>
      </c>
      <c r="D96" s="83">
        <f>+'Long Term Spreads by Qtr'!E96-'Long Term Spreads by Qtr'!D96</f>
        <v>-0.85800000000000409</v>
      </c>
      <c r="E96" s="83">
        <f>+'Long Term Spreads by Qtr'!F96-'Long Term Spreads by Qtr'!E96</f>
        <v>-0.64666666666667538</v>
      </c>
      <c r="F96" s="83">
        <f>+'Long Term Spreads by Qtr'!G96-'Long Term Spreads by Qtr'!F96</f>
        <v>-0.88733333333334485</v>
      </c>
      <c r="G96" s="83">
        <f>+'Long Term Spreads by Qtr'!H96-'Long Term Spreads by Qtr'!G96</f>
        <v>-0.27599999999998204</v>
      </c>
      <c r="H96" s="83">
        <f>+'Long Term Spreads by Qtr'!I96-'Long Term Spreads by Qtr'!H96</f>
        <v>-0.30066666666667174</v>
      </c>
      <c r="I96" s="83">
        <f>+'Long Term Spreads by Qtr'!J96-'Long Term Spreads by Qtr'!I96</f>
        <v>-0.34533333333331484</v>
      </c>
    </row>
    <row r="97" spans="1:9" x14ac:dyDescent="0.25">
      <c r="A97" s="79">
        <v>23</v>
      </c>
      <c r="B97" s="83">
        <f>+'Long Term Spreads by Qtr'!C97-'Long Term Spreads by Qtr'!B97</f>
        <v>-8.711527327272961E-2</v>
      </c>
      <c r="C97" s="83">
        <f>+'Long Term Spreads by Qtr'!D97-'Long Term Spreads by Qtr'!C97</f>
        <v>0.11400000000000432</v>
      </c>
      <c r="D97" s="83">
        <f>+'Long Term Spreads by Qtr'!E97-'Long Term Spreads by Qtr'!D97</f>
        <v>-0.85399999999998499</v>
      </c>
      <c r="E97" s="83">
        <f>+'Long Term Spreads by Qtr'!F97-'Long Term Spreads by Qtr'!E97</f>
        <v>-0.6433333333333735</v>
      </c>
      <c r="F97" s="83">
        <f>+'Long Term Spreads by Qtr'!G97-'Long Term Spreads by Qtr'!F97</f>
        <v>-0.87866666666664628</v>
      </c>
      <c r="G97" s="83">
        <f>+'Long Term Spreads by Qtr'!H97-'Long Term Spreads by Qtr'!G97</f>
        <v>-0.25799999999998136</v>
      </c>
      <c r="H97" s="83">
        <f>+'Long Term Spreads by Qtr'!I97-'Long Term Spreads by Qtr'!H97</f>
        <v>-0.27533333333335008</v>
      </c>
      <c r="I97" s="83">
        <f>+'Long Term Spreads by Qtr'!J97-'Long Term Spreads by Qtr'!I97</f>
        <v>-0.3126666666666722</v>
      </c>
    </row>
    <row r="98" spans="1:9" x14ac:dyDescent="0.25">
      <c r="A98" s="79">
        <v>24</v>
      </c>
      <c r="B98" s="83">
        <f>+'Long Term Spreads by Qtr'!C98-'Long Term Spreads by Qtr'!B98</f>
        <v>-4.4400215185447678E-2</v>
      </c>
      <c r="C98" s="83">
        <f>+'Long Term Spreads by Qtr'!D98-'Long Term Spreads by Qtr'!C98</f>
        <v>0.12999999999999545</v>
      </c>
      <c r="D98" s="83">
        <f>+'Long Term Spreads by Qtr'!E98-'Long Term Spreads by Qtr'!D98</f>
        <v>-0.84999999999999432</v>
      </c>
      <c r="E98" s="83">
        <f>+'Long Term Spreads by Qtr'!F98-'Long Term Spreads by Qtr'!E98</f>
        <v>-0.64000000000001478</v>
      </c>
      <c r="F98" s="83">
        <f>+'Long Term Spreads by Qtr'!G98-'Long Term Spreads by Qtr'!F98</f>
        <v>-0.87000000000000455</v>
      </c>
      <c r="G98" s="83">
        <f>+'Long Term Spreads by Qtr'!H98-'Long Term Spreads by Qtr'!G98</f>
        <v>-0.23999999999998067</v>
      </c>
      <c r="H98" s="83">
        <f>+'Long Term Spreads by Qtr'!I98-'Long Term Spreads by Qtr'!H98</f>
        <v>-0.25</v>
      </c>
      <c r="I98" s="83">
        <f>+'Long Term Spreads by Qtr'!J98-'Long Term Spreads by Qtr'!I98</f>
        <v>-0.28000000000000114</v>
      </c>
    </row>
    <row r="99" spans="1:9" x14ac:dyDescent="0.25">
      <c r="A99" s="79">
        <v>25</v>
      </c>
      <c r="B99" s="83">
        <f>+'Long Term Spreads by Qtr'!C99-'Long Term Spreads by Qtr'!B99</f>
        <v>-1.6851570981373243E-3</v>
      </c>
      <c r="C99" s="83">
        <f>+'Long Term Spreads by Qtr'!D99-'Long Term Spreads by Qtr'!C99</f>
        <v>0.14599999999998658</v>
      </c>
      <c r="D99" s="83">
        <f>+'Long Term Spreads by Qtr'!E99-'Long Term Spreads by Qtr'!D99</f>
        <v>-0.84600000000000364</v>
      </c>
      <c r="E99" s="83">
        <f>+'Long Term Spreads by Qtr'!F99-'Long Term Spreads by Qtr'!E99</f>
        <v>-0.63666666666665606</v>
      </c>
      <c r="F99" s="83">
        <f>+'Long Term Spreads by Qtr'!G99-'Long Term Spreads by Qtr'!F99</f>
        <v>-0.86133333333336282</v>
      </c>
      <c r="G99" s="83">
        <f>+'Long Term Spreads by Qtr'!H99-'Long Term Spreads by Qtr'!G99</f>
        <v>-0.22199999999997999</v>
      </c>
      <c r="H99" s="83">
        <f>+'Long Term Spreads by Qtr'!I99-'Long Term Spreads by Qtr'!H99</f>
        <v>-0.22466666666664992</v>
      </c>
      <c r="I99" s="83">
        <f>+'Long Term Spreads by Qtr'!J99-'Long Term Spreads by Qtr'!I99</f>
        <v>-0.24733333333333007</v>
      </c>
    </row>
    <row r="100" spans="1:9" x14ac:dyDescent="0.25">
      <c r="A100" s="79">
        <v>26</v>
      </c>
      <c r="B100" s="83">
        <f>+'Long Term Spreads by Qtr'!C100-'Long Term Spreads by Qtr'!B100</f>
        <v>4.1029900989173029E-2</v>
      </c>
      <c r="C100" s="83">
        <f>+'Long Term Spreads by Qtr'!D100-'Long Term Spreads by Qtr'!C100</f>
        <v>0.16199999999997772</v>
      </c>
      <c r="D100" s="83">
        <f>+'Long Term Spreads by Qtr'!E100-'Long Term Spreads by Qtr'!D100</f>
        <v>-0.84199999999998454</v>
      </c>
      <c r="E100" s="83">
        <f>+'Long Term Spreads by Qtr'!F100-'Long Term Spreads by Qtr'!E100</f>
        <v>-0.63333333333335418</v>
      </c>
      <c r="F100" s="83">
        <f>+'Long Term Spreads by Qtr'!G100-'Long Term Spreads by Qtr'!F100</f>
        <v>-0.85266666666666424</v>
      </c>
      <c r="G100" s="83">
        <f>+'Long Term Spreads by Qtr'!H100-'Long Term Spreads by Qtr'!G100</f>
        <v>-0.20399999999997931</v>
      </c>
      <c r="H100" s="83">
        <f>+'Long Term Spreads by Qtr'!I100-'Long Term Spreads by Qtr'!H100</f>
        <v>-0.19933333333335668</v>
      </c>
      <c r="I100" s="83">
        <f>+'Long Term Spreads by Qtr'!J100-'Long Term Spreads by Qtr'!I100</f>
        <v>-0.21466666666665901</v>
      </c>
    </row>
    <row r="101" spans="1:9" x14ac:dyDescent="0.25">
      <c r="A101" s="79">
        <v>27</v>
      </c>
      <c r="B101" s="83">
        <f>+'Long Term Spreads by Qtr'!C101-'Long Term Spreads by Qtr'!B101</f>
        <v>8.3744959076426539E-2</v>
      </c>
      <c r="C101" s="83">
        <f>+'Long Term Spreads by Qtr'!D101-'Long Term Spreads by Qtr'!C101</f>
        <v>0.17799999999999727</v>
      </c>
      <c r="D101" s="83">
        <f>+'Long Term Spreads by Qtr'!E101-'Long Term Spreads by Qtr'!D101</f>
        <v>-0.83799999999999386</v>
      </c>
      <c r="E101" s="83">
        <f>+'Long Term Spreads by Qtr'!F101-'Long Term Spreads by Qtr'!E101</f>
        <v>-0.63000000000002387</v>
      </c>
      <c r="F101" s="83">
        <f>+'Long Term Spreads by Qtr'!G101-'Long Term Spreads by Qtr'!F101</f>
        <v>-0.84399999999999409</v>
      </c>
      <c r="G101" s="83">
        <f>+'Long Term Spreads by Qtr'!H101-'Long Term Spreads by Qtr'!G101</f>
        <v>-0.18599999999997863</v>
      </c>
      <c r="H101" s="83">
        <f>+'Long Term Spreads by Qtr'!I101-'Long Term Spreads by Qtr'!H101</f>
        <v>-0.17400000000000659</v>
      </c>
      <c r="I101" s="83">
        <f>+'Long Term Spreads by Qtr'!J101-'Long Term Spreads by Qtr'!I101</f>
        <v>-0.18199999999998795</v>
      </c>
    </row>
    <row r="102" spans="1:9" x14ac:dyDescent="0.25">
      <c r="A102" s="79">
        <v>28</v>
      </c>
      <c r="B102" s="83">
        <f>+'Long Term Spreads by Qtr'!C102-'Long Term Spreads by Qtr'!B102</f>
        <v>0.12646001716373689</v>
      </c>
      <c r="C102" s="83">
        <f>+'Long Term Spreads by Qtr'!D102-'Long Term Spreads by Qtr'!C102</f>
        <v>0.1939999999999884</v>
      </c>
      <c r="D102" s="83">
        <f>+'Long Term Spreads by Qtr'!E102-'Long Term Spreads by Qtr'!D102</f>
        <v>-0.83399999999997476</v>
      </c>
      <c r="E102" s="83">
        <f>+'Long Term Spreads by Qtr'!F102-'Long Term Spreads by Qtr'!E102</f>
        <v>-0.62666666666669357</v>
      </c>
      <c r="F102" s="83">
        <f>+'Long Term Spreads by Qtr'!G102-'Long Term Spreads by Qtr'!F102</f>
        <v>-0.83533333333332394</v>
      </c>
      <c r="G102" s="83">
        <f>+'Long Term Spreads by Qtr'!H102-'Long Term Spreads by Qtr'!G102</f>
        <v>-0.16799999999997794</v>
      </c>
      <c r="H102" s="83">
        <f>+'Long Term Spreads by Qtr'!I102-'Long Term Spreads by Qtr'!H102</f>
        <v>-0.14866666666668493</v>
      </c>
      <c r="I102" s="83">
        <f>+'Long Term Spreads by Qtr'!J102-'Long Term Spreads by Qtr'!I102</f>
        <v>-0.14933333333331689</v>
      </c>
    </row>
    <row r="103" spans="1:9" x14ac:dyDescent="0.25">
      <c r="A103" s="79">
        <v>29</v>
      </c>
      <c r="B103" s="83">
        <f>+'Long Term Spreads by Qtr'!C103-'Long Term Spreads by Qtr'!B103</f>
        <v>0.16917507525104725</v>
      </c>
      <c r="C103" s="83">
        <f>+'Long Term Spreads by Qtr'!D103-'Long Term Spreads by Qtr'!C103</f>
        <v>0.20999999999997954</v>
      </c>
      <c r="D103" s="83">
        <f>+'Long Term Spreads by Qtr'!E103-'Long Term Spreads by Qtr'!D103</f>
        <v>-0.82999999999998408</v>
      </c>
      <c r="E103" s="83">
        <f>+'Long Term Spreads by Qtr'!F103-'Long Term Spreads by Qtr'!E103</f>
        <v>-0.62333333333333485</v>
      </c>
      <c r="F103" s="83">
        <f>+'Long Term Spreads by Qtr'!G103-'Long Term Spreads by Qtr'!F103</f>
        <v>-0.8266666666666822</v>
      </c>
      <c r="G103" s="83">
        <f>+'Long Term Spreads by Qtr'!H103-'Long Term Spreads by Qtr'!G103</f>
        <v>-0.14999999999997726</v>
      </c>
      <c r="H103" s="83">
        <f>+'Long Term Spreads by Qtr'!I103-'Long Term Spreads by Qtr'!H103</f>
        <v>-0.12333333333333485</v>
      </c>
      <c r="I103" s="83">
        <f>+'Long Term Spreads by Qtr'!J103-'Long Term Spreads by Qtr'!I103</f>
        <v>-0.11666666666667425</v>
      </c>
    </row>
    <row r="104" spans="1:9" x14ac:dyDescent="0.25">
      <c r="A104" s="79">
        <v>30</v>
      </c>
      <c r="B104" s="83">
        <f>+'Long Term Spreads by Qtr'!C104-'Long Term Spreads by Qtr'!B104</f>
        <v>0.2118901333383576</v>
      </c>
      <c r="C104" s="83">
        <f>+'Long Term Spreads by Qtr'!D104-'Long Term Spreads by Qtr'!C104</f>
        <v>0.22599999999997067</v>
      </c>
      <c r="D104" s="83">
        <f>+'Long Term Spreads by Qtr'!E104-'Long Term Spreads by Qtr'!D104</f>
        <v>-0.82599999999999341</v>
      </c>
      <c r="E104" s="83">
        <f>+'Long Term Spreads by Qtr'!F104-'Long Term Spreads by Qtr'!E104</f>
        <v>-0.62000000000000455</v>
      </c>
      <c r="F104" s="83">
        <f>+'Long Term Spreads by Qtr'!G104-'Long Term Spreads by Qtr'!F104</f>
        <v>-0.81800000000001205</v>
      </c>
      <c r="G104" s="83">
        <f>+'Long Term Spreads by Qtr'!H104-'Long Term Spreads by Qtr'!G104</f>
        <v>-0.13199999999997658</v>
      </c>
      <c r="H104" s="83">
        <f>+'Long Term Spreads by Qtr'!I104-'Long Term Spreads by Qtr'!H104</f>
        <v>-9.7999999999984766E-2</v>
      </c>
      <c r="I104" s="83">
        <f>+'Long Term Spreads by Qtr'!J104-'Long Term Spreads by Qtr'!I104</f>
        <v>-8.4000000000003183E-2</v>
      </c>
    </row>
    <row r="107" spans="1:9" x14ac:dyDescent="0.25">
      <c r="A107" s="3" t="s">
        <v>58</v>
      </c>
    </row>
    <row r="108" spans="1:9" x14ac:dyDescent="0.25">
      <c r="A108" s="77" t="s">
        <v>52</v>
      </c>
      <c r="B108" s="78"/>
      <c r="C108" s="31"/>
      <c r="D108" s="31"/>
      <c r="E108" s="31"/>
      <c r="F108" s="31"/>
    </row>
    <row r="109" spans="1:9" ht="45" x14ac:dyDescent="0.25">
      <c r="A109" s="28" t="s">
        <v>51</v>
      </c>
      <c r="B109" s="113" t="str">
        <f>+B74</f>
        <v>12/31/2014 less 9/30/2014</v>
      </c>
      <c r="C109" s="113" t="str">
        <f t="shared" ref="C109:G109" si="4">+C74</f>
        <v>3/31/2015 less 12/31/2014</v>
      </c>
      <c r="D109" s="113" t="str">
        <f t="shared" si="4"/>
        <v>6/30/2015 less 3/31/2015</v>
      </c>
      <c r="E109" s="113" t="str">
        <f t="shared" si="4"/>
        <v>9/30/2015 less 6/30/2015</v>
      </c>
      <c r="F109" s="113" t="str">
        <f t="shared" si="4"/>
        <v>12/31/2015 less 9/30/2015</v>
      </c>
      <c r="G109" s="113" t="str">
        <f t="shared" si="4"/>
        <v>3/31/2016 less 12/31/2015</v>
      </c>
      <c r="H109" s="113" t="str">
        <f t="shared" ref="H109:I109" si="5">+H74</f>
        <v>6/30/2016 less 3/31/2016</v>
      </c>
      <c r="I109" s="113" t="str">
        <f t="shared" si="5"/>
        <v>9/30/2016 less 6/30/2016</v>
      </c>
    </row>
    <row r="110" spans="1:9" x14ac:dyDescent="0.25">
      <c r="A110" s="79">
        <v>1</v>
      </c>
      <c r="B110" s="83">
        <f>+'Long Term Spreads by Qtr'!C110-'Long Term Spreads by Qtr'!B110</f>
        <v>-1.2415824702992495</v>
      </c>
      <c r="C110" s="83">
        <f>+'Long Term Spreads by Qtr'!D110-'Long Term Spreads by Qtr'!C110</f>
        <v>1.0150000000000148</v>
      </c>
      <c r="D110" s="83">
        <f>+'Long Term Spreads by Qtr'!E110-'Long Term Spreads by Qtr'!D110</f>
        <v>-1.0250000000000057</v>
      </c>
      <c r="E110" s="83">
        <f>+'Long Term Spreads by Qtr'!F110-'Long Term Spreads by Qtr'!E110</f>
        <v>-1.1450000000000102</v>
      </c>
      <c r="F110" s="83">
        <f>+'Long Term Spreads by Qtr'!G110-'Long Term Spreads by Qtr'!F110</f>
        <v>-3.1850000000000023</v>
      </c>
      <c r="G110" s="83">
        <f>+'Long Term Spreads by Qtr'!H110-'Long Term Spreads by Qtr'!G110</f>
        <v>-1.8449999999999704</v>
      </c>
      <c r="H110" s="83">
        <f>+'Long Term Spreads by Qtr'!I110-'Long Term Spreads by Qtr'!H110</f>
        <v>-1.8249999999999886</v>
      </c>
      <c r="I110" s="83">
        <f>+'Long Term Spreads by Qtr'!J110-'Long Term Spreads by Qtr'!I110</f>
        <v>-1.1350000000000477</v>
      </c>
    </row>
    <row r="111" spans="1:9" x14ac:dyDescent="0.25">
      <c r="A111" s="79">
        <v>2</v>
      </c>
      <c r="B111" s="83">
        <f>+'Long Term Spreads by Qtr'!C111-'Long Term Spreads by Qtr'!B111</f>
        <v>-1.1236911829668941</v>
      </c>
      <c r="C111" s="83">
        <f>+'Long Term Spreads by Qtr'!D111-'Long Term Spreads by Qtr'!C111</f>
        <v>-2.0000000000010232E-2</v>
      </c>
      <c r="D111" s="83">
        <f>+'Long Term Spreads by Qtr'!E111-'Long Term Spreads by Qtr'!D111</f>
        <v>-1.039999999999992</v>
      </c>
      <c r="E111" s="83">
        <f>+'Long Term Spreads by Qtr'!F111-'Long Term Spreads by Qtr'!E111</f>
        <v>-0.95000000000001705</v>
      </c>
      <c r="F111" s="83">
        <f>+'Long Term Spreads by Qtr'!G111-'Long Term Spreads by Qtr'!F111</f>
        <v>-2.3299999999999841</v>
      </c>
      <c r="G111" s="83">
        <f>+'Long Term Spreads by Qtr'!H111-'Long Term Spreads by Qtr'!G111</f>
        <v>-1.1299999999999955</v>
      </c>
      <c r="H111" s="83">
        <f>+'Long Term Spreads by Qtr'!I111-'Long Term Spreads by Qtr'!H111</f>
        <v>-1.4399999999999977</v>
      </c>
      <c r="I111" s="83">
        <f>+'Long Term Spreads by Qtr'!J111-'Long Term Spreads by Qtr'!I111</f>
        <v>-1.1100000000000136</v>
      </c>
    </row>
    <row r="112" spans="1:9" x14ac:dyDescent="0.25">
      <c r="A112" s="79">
        <v>3</v>
      </c>
      <c r="B112" s="83">
        <f>+'Long Term Spreads by Qtr'!C112-'Long Term Spreads by Qtr'!B112</f>
        <v>-1.0057998956345386</v>
      </c>
      <c r="C112" s="83">
        <f>+'Long Term Spreads by Qtr'!D112-'Long Term Spreads by Qtr'!C112</f>
        <v>-1.0550000000000352</v>
      </c>
      <c r="D112" s="83">
        <f>+'Long Term Spreads by Qtr'!E112-'Long Term Spreads by Qtr'!D112</f>
        <v>-1.0549999999999784</v>
      </c>
      <c r="E112" s="83">
        <f>+'Long Term Spreads by Qtr'!F112-'Long Term Spreads by Qtr'!E112</f>
        <v>-0.75500000000002387</v>
      </c>
      <c r="F112" s="83">
        <f>+'Long Term Spreads by Qtr'!G112-'Long Term Spreads by Qtr'!F112</f>
        <v>-1.4749999999999659</v>
      </c>
      <c r="G112" s="83">
        <f>+'Long Term Spreads by Qtr'!H112-'Long Term Spreads by Qtr'!G112</f>
        <v>-0.41500000000002046</v>
      </c>
      <c r="H112" s="83">
        <f>+'Long Term Spreads by Qtr'!I112-'Long Term Spreads by Qtr'!H112</f>
        <v>-1.0550000000000068</v>
      </c>
      <c r="I112" s="83">
        <f>+'Long Term Spreads by Qtr'!J112-'Long Term Spreads by Qtr'!I112</f>
        <v>-1.0849999999999795</v>
      </c>
    </row>
    <row r="113" spans="1:9" x14ac:dyDescent="0.25">
      <c r="A113" s="79">
        <v>4</v>
      </c>
      <c r="B113" s="83">
        <f>+'Long Term Spreads by Qtr'!C113-'Long Term Spreads by Qtr'!B113</f>
        <v>-0.88790860830218321</v>
      </c>
      <c r="C113" s="83">
        <f>+'Long Term Spreads by Qtr'!D113-'Long Term Spreads by Qtr'!C113</f>
        <v>-2.0900000000000318</v>
      </c>
      <c r="D113" s="83">
        <f>+'Long Term Spreads by Qtr'!E113-'Long Term Spreads by Qtr'!D113</f>
        <v>-1.0699999999999932</v>
      </c>
      <c r="E113" s="83">
        <f>+'Long Term Spreads by Qtr'!F113-'Long Term Spreads by Qtr'!E113</f>
        <v>-0.56000000000000227</v>
      </c>
      <c r="F113" s="83">
        <f>+'Long Term Spreads by Qtr'!G113-'Long Term Spreads by Qtr'!F113</f>
        <v>-0.62000000000000455</v>
      </c>
      <c r="G113" s="83">
        <f>+'Long Term Spreads by Qtr'!H113-'Long Term Spreads by Qtr'!G113</f>
        <v>0.30000000000001137</v>
      </c>
      <c r="H113" s="83">
        <f>+'Long Term Spreads by Qtr'!I113-'Long Term Spreads by Qtr'!H113</f>
        <v>-0.67000000000001592</v>
      </c>
      <c r="I113" s="83">
        <f>+'Long Term Spreads by Qtr'!J113-'Long Term Spreads by Qtr'!I113</f>
        <v>-1.0600000000000023</v>
      </c>
    </row>
    <row r="114" spans="1:9" x14ac:dyDescent="0.25">
      <c r="A114" s="79">
        <v>5</v>
      </c>
      <c r="B114" s="83">
        <f>+'Long Term Spreads by Qtr'!C114-'Long Term Spreads by Qtr'!B114</f>
        <v>-0.7700173209698562</v>
      </c>
      <c r="C114" s="83">
        <f>+'Long Term Spreads by Qtr'!D114-'Long Term Spreads by Qtr'!C114</f>
        <v>-0.84000000000000341</v>
      </c>
      <c r="D114" s="83">
        <f>+'Long Term Spreads by Qtr'!E114-'Long Term Spreads by Qtr'!D114</f>
        <v>-0.9450000000000216</v>
      </c>
      <c r="E114" s="83">
        <f>+'Long Term Spreads by Qtr'!F114-'Long Term Spreads by Qtr'!E114</f>
        <v>-0.38499999999999091</v>
      </c>
      <c r="F114" s="83">
        <f>+'Long Term Spreads by Qtr'!G114-'Long Term Spreads by Qtr'!F114</f>
        <v>-0.38999999999998636</v>
      </c>
      <c r="G114" s="83">
        <f>+'Long Term Spreads by Qtr'!H114-'Long Term Spreads by Qtr'!G114</f>
        <v>0.37000000000000455</v>
      </c>
      <c r="H114" s="83">
        <f>+'Long Term Spreads by Qtr'!I114-'Long Term Spreads by Qtr'!H114</f>
        <v>-0.5</v>
      </c>
      <c r="I114" s="83">
        <f>+'Long Term Spreads by Qtr'!J114-'Long Term Spreads by Qtr'!I114</f>
        <v>-0.92000000000001592</v>
      </c>
    </row>
    <row r="115" spans="1:9" x14ac:dyDescent="0.25">
      <c r="A115" s="79">
        <v>6</v>
      </c>
      <c r="B115" s="83">
        <f>+'Long Term Spreads by Qtr'!C115-'Long Term Spreads by Qtr'!B115</f>
        <v>-0.65212603363750077</v>
      </c>
      <c r="C115" s="83">
        <f>+'Long Term Spreads by Qtr'!D115-'Long Term Spreads by Qtr'!C115</f>
        <v>0.40999999999999659</v>
      </c>
      <c r="D115" s="83">
        <f>+'Long Term Spreads by Qtr'!E115-'Long Term Spreads by Qtr'!D115</f>
        <v>-0.8200000000000216</v>
      </c>
      <c r="E115" s="83">
        <f>+'Long Term Spreads by Qtr'!F115-'Long Term Spreads by Qtr'!E115</f>
        <v>-0.20999999999997954</v>
      </c>
      <c r="F115" s="83">
        <f>+'Long Term Spreads by Qtr'!G115-'Long Term Spreads by Qtr'!F115</f>
        <v>-0.15999999999999659</v>
      </c>
      <c r="G115" s="83">
        <f>+'Long Term Spreads by Qtr'!H115-'Long Term Spreads by Qtr'!G115</f>
        <v>0.43999999999999773</v>
      </c>
      <c r="H115" s="83">
        <f>+'Long Term Spreads by Qtr'!I115-'Long Term Spreads by Qtr'!H115</f>
        <v>-0.33000000000001251</v>
      </c>
      <c r="I115" s="83">
        <f>+'Long Term Spreads by Qtr'!J115-'Long Term Spreads by Qtr'!I115</f>
        <v>-0.78000000000000114</v>
      </c>
    </row>
    <row r="116" spans="1:9" x14ac:dyDescent="0.25">
      <c r="A116" s="79">
        <v>7</v>
      </c>
      <c r="B116" s="83">
        <f>+'Long Term Spreads by Qtr'!C116-'Long Term Spreads by Qtr'!B116</f>
        <v>-0.6220866716635669</v>
      </c>
      <c r="C116" s="83">
        <f>+'Long Term Spreads by Qtr'!D116-'Long Term Spreads by Qtr'!C116</f>
        <v>0.44166666666666288</v>
      </c>
      <c r="D116" s="83">
        <f>+'Long Term Spreads by Qtr'!E116-'Long Term Spreads by Qtr'!D116</f>
        <v>-0.79055555555555657</v>
      </c>
      <c r="E116" s="83">
        <f>+'Long Term Spreads by Qtr'!F116-'Long Term Spreads by Qtr'!E116</f>
        <v>-0.17499999999998295</v>
      </c>
      <c r="F116" s="83">
        <f>+'Long Term Spreads by Qtr'!G116-'Long Term Spreads by Qtr'!F116</f>
        <v>-0.125</v>
      </c>
      <c r="G116" s="83">
        <f>+'Long Term Spreads by Qtr'!H116-'Long Term Spreads by Qtr'!G116</f>
        <v>0.48833333333331552</v>
      </c>
      <c r="H116" s="83">
        <f>+'Long Term Spreads by Qtr'!I116-'Long Term Spreads by Qtr'!H116</f>
        <v>-0.27555555555557021</v>
      </c>
      <c r="I116" s="83">
        <f>+'Long Term Spreads by Qtr'!J116-'Long Term Spreads by Qtr'!I116</f>
        <v>-0.71888888888886981</v>
      </c>
    </row>
    <row r="117" spans="1:9" x14ac:dyDescent="0.25">
      <c r="A117" s="79">
        <v>8</v>
      </c>
      <c r="B117" s="83">
        <f>+'Long Term Spreads by Qtr'!C117-'Long Term Spreads by Qtr'!B117</f>
        <v>-0.59204730968966146</v>
      </c>
      <c r="C117" s="83">
        <f>+'Long Term Spreads by Qtr'!D117-'Long Term Spreads by Qtr'!C117</f>
        <v>0.47333333333335759</v>
      </c>
      <c r="D117" s="83">
        <f>+'Long Term Spreads by Qtr'!E117-'Long Term Spreads by Qtr'!D117</f>
        <v>-0.76111111111114838</v>
      </c>
      <c r="E117" s="83">
        <f>+'Long Term Spreads by Qtr'!F117-'Long Term Spreads by Qtr'!E117</f>
        <v>-0.13999999999998636</v>
      </c>
      <c r="F117" s="83">
        <f>+'Long Term Spreads by Qtr'!G117-'Long Term Spreads by Qtr'!F117</f>
        <v>-8.9999999999974989E-2</v>
      </c>
      <c r="G117" s="83">
        <f>+'Long Term Spreads by Qtr'!H117-'Long Term Spreads by Qtr'!G117</f>
        <v>0.53666666666666174</v>
      </c>
      <c r="H117" s="83">
        <f>+'Long Term Spreads by Qtr'!I117-'Long Term Spreads by Qtr'!H117</f>
        <v>-0.22111111111112791</v>
      </c>
      <c r="I117" s="83">
        <f>+'Long Term Spreads by Qtr'!J117-'Long Term Spreads by Qtr'!I117</f>
        <v>-0.65777777777779534</v>
      </c>
    </row>
    <row r="118" spans="1:9" x14ac:dyDescent="0.25">
      <c r="A118" s="79">
        <v>9</v>
      </c>
      <c r="B118" s="83">
        <f>+'Long Term Spreads by Qtr'!C118-'Long Term Spreads by Qtr'!B118</f>
        <v>-0.56200794771569917</v>
      </c>
      <c r="C118" s="83">
        <f>+'Long Term Spreads by Qtr'!D118-'Long Term Spreads by Qtr'!C118</f>
        <v>0.50499999999999545</v>
      </c>
      <c r="D118" s="83">
        <f>+'Long Term Spreads by Qtr'!E118-'Long Term Spreads by Qtr'!D118</f>
        <v>-0.73166666666668334</v>
      </c>
      <c r="E118" s="83">
        <f>+'Long Term Spreads by Qtr'!F118-'Long Term Spreads by Qtr'!E118</f>
        <v>-0.10499999999998977</v>
      </c>
      <c r="F118" s="83">
        <f>+'Long Term Spreads by Qtr'!G118-'Long Term Spreads by Qtr'!F118</f>
        <v>-5.5000000000006821E-2</v>
      </c>
      <c r="G118" s="83">
        <f>+'Long Term Spreads by Qtr'!H118-'Long Term Spreads by Qtr'!G118</f>
        <v>0.58500000000000796</v>
      </c>
      <c r="H118" s="83">
        <f>+'Long Term Spreads by Qtr'!I118-'Long Term Spreads by Qtr'!H118</f>
        <v>-0.16666666666668561</v>
      </c>
      <c r="I118" s="83">
        <f>+'Long Term Spreads by Qtr'!J118-'Long Term Spreads by Qtr'!I118</f>
        <v>-0.59666666666666401</v>
      </c>
    </row>
    <row r="119" spans="1:9" x14ac:dyDescent="0.25">
      <c r="A119" s="79">
        <v>10</v>
      </c>
      <c r="B119" s="83">
        <f>+'Long Term Spreads by Qtr'!C119-'Long Term Spreads by Qtr'!B119</f>
        <v>-0.53196858574179373</v>
      </c>
      <c r="C119" s="83">
        <f>+'Long Term Spreads by Qtr'!D119-'Long Term Spreads by Qtr'!C119</f>
        <v>0.53666666666666174</v>
      </c>
      <c r="D119" s="83">
        <f>+'Long Term Spreads by Qtr'!E119-'Long Term Spreads by Qtr'!D119</f>
        <v>-0.70222222222224673</v>
      </c>
      <c r="E119" s="83">
        <f>+'Long Term Spreads by Qtr'!F119-'Long Term Spreads by Qtr'!E119</f>
        <v>-6.9999999999964757E-2</v>
      </c>
      <c r="F119" s="83">
        <f>+'Long Term Spreads by Qtr'!G119-'Long Term Spreads by Qtr'!F119</f>
        <v>-2.0000000000010232E-2</v>
      </c>
      <c r="G119" s="83">
        <f>+'Long Term Spreads by Qtr'!H119-'Long Term Spreads by Qtr'!G119</f>
        <v>0.63333333333332575</v>
      </c>
      <c r="H119" s="83">
        <f>+'Long Term Spreads by Qtr'!I119-'Long Term Spreads by Qtr'!H119</f>
        <v>-0.1122222222222149</v>
      </c>
      <c r="I119" s="83">
        <f>+'Long Term Spreads by Qtr'!J119-'Long Term Spreads by Qtr'!I119</f>
        <v>-0.53555555555556111</v>
      </c>
    </row>
    <row r="120" spans="1:9" x14ac:dyDescent="0.25">
      <c r="A120" s="79">
        <v>11</v>
      </c>
      <c r="B120" s="83">
        <f>+'Long Term Spreads by Qtr'!C120-'Long Term Spreads by Qtr'!B120</f>
        <v>-0.50192922376785987</v>
      </c>
      <c r="C120" s="83">
        <f>+'Long Term Spreads by Qtr'!D120-'Long Term Spreads by Qtr'!C120</f>
        <v>0.56833333333332803</v>
      </c>
      <c r="D120" s="83">
        <f>+'Long Term Spreads by Qtr'!E120-'Long Term Spreads by Qtr'!D120</f>
        <v>-0.67277777777778169</v>
      </c>
      <c r="E120" s="83">
        <f>+'Long Term Spreads by Qtr'!F120-'Long Term Spreads by Qtr'!E120</f>
        <v>-3.4999999999996589E-2</v>
      </c>
      <c r="F120" s="83">
        <f>+'Long Term Spreads by Qtr'!G120-'Long Term Spreads by Qtr'!F120</f>
        <v>1.5000000000014779E-2</v>
      </c>
      <c r="G120" s="83">
        <f>+'Long Term Spreads by Qtr'!H120-'Long Term Spreads by Qtr'!G120</f>
        <v>0.68166666666667197</v>
      </c>
      <c r="H120" s="83">
        <f>+'Long Term Spreads by Qtr'!I120-'Long Term Spreads by Qtr'!H120</f>
        <v>-5.777777777780102E-2</v>
      </c>
      <c r="I120" s="83">
        <f>+'Long Term Spreads by Qtr'!J120-'Long Term Spreads by Qtr'!I120</f>
        <v>-0.47444444444442979</v>
      </c>
    </row>
    <row r="121" spans="1:9" x14ac:dyDescent="0.25">
      <c r="A121" s="79">
        <v>12</v>
      </c>
      <c r="B121" s="83">
        <f>+'Long Term Spreads by Qtr'!C121-'Long Term Spreads by Qtr'!B121</f>
        <v>-0.47188986179395442</v>
      </c>
      <c r="C121" s="83">
        <f>+'Long Term Spreads by Qtr'!D121-'Long Term Spreads by Qtr'!C121</f>
        <v>0.60000000000002274</v>
      </c>
      <c r="D121" s="83">
        <f>+'Long Term Spreads by Qtr'!E121-'Long Term Spreads by Qtr'!D121</f>
        <v>-0.64333333333334508</v>
      </c>
      <c r="E121" s="83">
        <f>+'Long Term Spreads by Qtr'!F121-'Long Term Spreads by Qtr'!E121</f>
        <v>0</v>
      </c>
      <c r="F121" s="83">
        <f>+'Long Term Spreads by Qtr'!G121-'Long Term Spreads by Qtr'!F121</f>
        <v>5.0000000000011369E-2</v>
      </c>
      <c r="G121" s="83">
        <f>+'Long Term Spreads by Qtr'!H121-'Long Term Spreads by Qtr'!G121</f>
        <v>0.72999999999998977</v>
      </c>
      <c r="H121" s="83">
        <f>+'Long Term Spreads by Qtr'!I121-'Long Term Spreads by Qtr'!H121</f>
        <v>-3.3333333333303017E-3</v>
      </c>
      <c r="I121" s="83">
        <f>+'Long Term Spreads by Qtr'!J121-'Long Term Spreads by Qtr'!I121</f>
        <v>-0.41333333333335531</v>
      </c>
    </row>
    <row r="122" spans="1:9" x14ac:dyDescent="0.25">
      <c r="A122" s="79">
        <v>13</v>
      </c>
      <c r="B122" s="83">
        <f>+'Long Term Spreads by Qtr'!C122-'Long Term Spreads by Qtr'!B122</f>
        <v>-0.44185049981999214</v>
      </c>
      <c r="C122" s="83">
        <f>+'Long Term Spreads by Qtr'!D122-'Long Term Spreads by Qtr'!C122</f>
        <v>0.6316666666666606</v>
      </c>
      <c r="D122" s="83">
        <f>+'Long Term Spreads by Qtr'!E122-'Long Term Spreads by Qtr'!D122</f>
        <v>-0.61388888888890847</v>
      </c>
      <c r="E122" s="83">
        <f>+'Long Term Spreads by Qtr'!F122-'Long Term Spreads by Qtr'!E122</f>
        <v>3.5000000000025011E-2</v>
      </c>
      <c r="F122" s="83">
        <f>+'Long Term Spreads by Qtr'!G122-'Long Term Spreads by Qtr'!F122</f>
        <v>8.4999999999979536E-2</v>
      </c>
      <c r="G122" s="83">
        <f>+'Long Term Spreads by Qtr'!H122-'Long Term Spreads by Qtr'!G122</f>
        <v>0.77833333333333599</v>
      </c>
      <c r="H122" s="83">
        <f>+'Long Term Spreads by Qtr'!I122-'Long Term Spreads by Qtr'!H122</f>
        <v>5.1111111111111995E-2</v>
      </c>
      <c r="I122" s="83">
        <f>+'Long Term Spreads by Qtr'!J122-'Long Term Spreads by Qtr'!I122</f>
        <v>-0.35222222222222399</v>
      </c>
    </row>
    <row r="123" spans="1:9" x14ac:dyDescent="0.25">
      <c r="A123" s="79">
        <v>14</v>
      </c>
      <c r="B123" s="83">
        <f>+'Long Term Spreads by Qtr'!C123-'Long Term Spreads by Qtr'!B123</f>
        <v>-0.41181113784608669</v>
      </c>
      <c r="C123" s="83">
        <f>+'Long Term Spreads by Qtr'!D123-'Long Term Spreads by Qtr'!C123</f>
        <v>0.66333333333332689</v>
      </c>
      <c r="D123" s="83">
        <f>+'Long Term Spreads by Qtr'!E123-'Long Term Spreads by Qtr'!D123</f>
        <v>-0.58444444444444343</v>
      </c>
      <c r="E123" s="83">
        <f>+'Long Term Spreads by Qtr'!F123-'Long Term Spreads by Qtr'!E123</f>
        <v>6.9999999999993179E-2</v>
      </c>
      <c r="F123" s="83">
        <f>+'Long Term Spreads by Qtr'!G123-'Long Term Spreads by Qtr'!F123</f>
        <v>0.12000000000000455</v>
      </c>
      <c r="G123" s="83">
        <f>+'Long Term Spreads by Qtr'!H123-'Long Term Spreads by Qtr'!G123</f>
        <v>0.8266666666666822</v>
      </c>
      <c r="H123" s="83">
        <f>+'Long Term Spreads by Qtr'!I123-'Long Term Spreads by Qtr'!H123</f>
        <v>0.10555555555555429</v>
      </c>
      <c r="I123" s="83">
        <f>+'Long Term Spreads by Qtr'!J123-'Long Term Spreads by Qtr'!I123</f>
        <v>-0.29111111111112109</v>
      </c>
    </row>
    <row r="124" spans="1:9" x14ac:dyDescent="0.25">
      <c r="A124" s="79">
        <v>15</v>
      </c>
      <c r="B124" s="83">
        <f>+'Long Term Spreads by Qtr'!C124-'Long Term Spreads by Qtr'!B124</f>
        <v>-0.38177177587215283</v>
      </c>
      <c r="C124" s="83">
        <f>+'Long Term Spreads by Qtr'!D124-'Long Term Spreads by Qtr'!C124</f>
        <v>0.69499999999999318</v>
      </c>
      <c r="D124" s="83">
        <f>+'Long Term Spreads by Qtr'!E124-'Long Term Spreads by Qtr'!D124</f>
        <v>-0.55500000000000682</v>
      </c>
      <c r="E124" s="83">
        <f>+'Long Term Spreads by Qtr'!F124-'Long Term Spreads by Qtr'!E124</f>
        <v>0.10500000000001819</v>
      </c>
      <c r="F124" s="83">
        <f>+'Long Term Spreads by Qtr'!G124-'Long Term Spreads by Qtr'!F124</f>
        <v>0.15500000000000114</v>
      </c>
      <c r="G124" s="83">
        <f>+'Long Term Spreads by Qtr'!H124-'Long Term Spreads by Qtr'!G124</f>
        <v>0.875</v>
      </c>
      <c r="H124" s="83">
        <f>+'Long Term Spreads by Qtr'!I124-'Long Term Spreads by Qtr'!H124</f>
        <v>0.15999999999999659</v>
      </c>
      <c r="I124" s="83">
        <f>+'Long Term Spreads by Qtr'!J124-'Long Term Spreads by Qtr'!I124</f>
        <v>-0.23000000000001819</v>
      </c>
    </row>
    <row r="125" spans="1:9" x14ac:dyDescent="0.25">
      <c r="A125" s="79">
        <v>16</v>
      </c>
      <c r="B125" s="83">
        <f>+'Long Term Spreads by Qtr'!C125-'Long Term Spreads by Qtr'!B125</f>
        <v>-0.35173241389824739</v>
      </c>
      <c r="C125" s="83">
        <f>+'Long Term Spreads by Qtr'!D125-'Long Term Spreads by Qtr'!C125</f>
        <v>0.72666666666668789</v>
      </c>
      <c r="D125" s="83">
        <f>+'Long Term Spreads by Qtr'!E125-'Long Term Spreads by Qtr'!D125</f>
        <v>-0.52555555555557021</v>
      </c>
      <c r="E125" s="83">
        <f>+'Long Term Spreads by Qtr'!F125-'Long Term Spreads by Qtr'!E125</f>
        <v>0.14000000000001478</v>
      </c>
      <c r="F125" s="83">
        <f>+'Long Term Spreads by Qtr'!G125-'Long Term Spreads by Qtr'!F125</f>
        <v>0.18999999999999773</v>
      </c>
      <c r="G125" s="83">
        <f>+'Long Term Spreads by Qtr'!H125-'Long Term Spreads by Qtr'!G125</f>
        <v>0.9233333333333178</v>
      </c>
      <c r="H125" s="83">
        <f>+'Long Term Spreads by Qtr'!I125-'Long Term Spreads by Qtr'!H125</f>
        <v>0.21444444444443889</v>
      </c>
      <c r="I125" s="83">
        <f>+'Long Term Spreads by Qtr'!J125-'Long Term Spreads by Qtr'!I125</f>
        <v>-0.16888888888888687</v>
      </c>
    </row>
    <row r="126" spans="1:9" x14ac:dyDescent="0.25">
      <c r="A126" s="79">
        <v>17</v>
      </c>
      <c r="B126" s="83">
        <f>+'Long Term Spreads by Qtr'!C126-'Long Term Spreads by Qtr'!B126</f>
        <v>-0.32169305192431352</v>
      </c>
      <c r="C126" s="83">
        <f>+'Long Term Spreads by Qtr'!D126-'Long Term Spreads by Qtr'!C126</f>
        <v>0.75833333333335418</v>
      </c>
      <c r="D126" s="83">
        <f>+'Long Term Spreads by Qtr'!E126-'Long Term Spreads by Qtr'!D126</f>
        <v>-0.49611111111110517</v>
      </c>
      <c r="E126" s="83">
        <f>+'Long Term Spreads by Qtr'!F126-'Long Term Spreads by Qtr'!E126</f>
        <v>0.17499999999998295</v>
      </c>
      <c r="F126" s="83">
        <f>+'Long Term Spreads by Qtr'!G126-'Long Term Spreads by Qtr'!F126</f>
        <v>0.22500000000002274</v>
      </c>
      <c r="G126" s="83">
        <f>+'Long Term Spreads by Qtr'!H126-'Long Term Spreads by Qtr'!G126</f>
        <v>0.97166666666666401</v>
      </c>
      <c r="H126" s="83">
        <f>+'Long Term Spreads by Qtr'!I126-'Long Term Spreads by Qtr'!H126</f>
        <v>0.26888888888888118</v>
      </c>
      <c r="I126" s="83">
        <f>+'Long Term Spreads by Qtr'!J126-'Long Term Spreads by Qtr'!I126</f>
        <v>-0.10777777777778397</v>
      </c>
    </row>
    <row r="127" spans="1:9" x14ac:dyDescent="0.25">
      <c r="A127" s="79">
        <v>18</v>
      </c>
      <c r="B127" s="83">
        <f>+'Long Term Spreads by Qtr'!C127-'Long Term Spreads by Qtr'!B127</f>
        <v>-0.29165368995037966</v>
      </c>
      <c r="C127" s="83">
        <f>+'Long Term Spreads by Qtr'!D127-'Long Term Spreads by Qtr'!C127</f>
        <v>0.78999999999999204</v>
      </c>
      <c r="D127" s="83">
        <f>+'Long Term Spreads by Qtr'!E127-'Long Term Spreads by Qtr'!D127</f>
        <v>-0.46666666666666856</v>
      </c>
      <c r="E127" s="83">
        <f>+'Long Term Spreads by Qtr'!F127-'Long Term Spreads by Qtr'!E127</f>
        <v>0.21000000000000796</v>
      </c>
      <c r="F127" s="83">
        <f>+'Long Term Spreads by Qtr'!G127-'Long Term Spreads by Qtr'!F127</f>
        <v>0.25999999999999091</v>
      </c>
      <c r="G127" s="83">
        <f>+'Long Term Spreads by Qtr'!H127-'Long Term Spreads by Qtr'!G127</f>
        <v>1.0200000000000102</v>
      </c>
      <c r="H127" s="83">
        <f>+'Long Term Spreads by Qtr'!I127-'Long Term Spreads by Qtr'!H127</f>
        <v>0.32333333333332348</v>
      </c>
      <c r="I127" s="83">
        <f>+'Long Term Spreads by Qtr'!J127-'Long Term Spreads by Qtr'!I127</f>
        <v>-4.6666666666652645E-2</v>
      </c>
    </row>
    <row r="128" spans="1:9" x14ac:dyDescent="0.25">
      <c r="A128" s="79">
        <v>19</v>
      </c>
      <c r="B128" s="83">
        <f>+'Long Term Spreads by Qtr'!C128-'Long Term Spreads by Qtr'!B128</f>
        <v>-0.26161432797644579</v>
      </c>
      <c r="C128" s="83">
        <f>+'Long Term Spreads by Qtr'!D128-'Long Term Spreads by Qtr'!C128</f>
        <v>0.82166666666668675</v>
      </c>
      <c r="D128" s="83">
        <f>+'Long Term Spreads by Qtr'!E128-'Long Term Spreads by Qtr'!D128</f>
        <v>-0.43722222222223195</v>
      </c>
      <c r="E128" s="83">
        <f>+'Long Term Spreads by Qtr'!F128-'Long Term Spreads by Qtr'!E128</f>
        <v>0.24500000000000455</v>
      </c>
      <c r="F128" s="83">
        <f>+'Long Term Spreads by Qtr'!G128-'Long Term Spreads by Qtr'!F128</f>
        <v>0.29499999999998749</v>
      </c>
      <c r="G128" s="83">
        <f>+'Long Term Spreads by Qtr'!H128-'Long Term Spreads by Qtr'!G128</f>
        <v>1.068333333333328</v>
      </c>
      <c r="H128" s="83">
        <f>+'Long Term Spreads by Qtr'!I128-'Long Term Spreads by Qtr'!H128</f>
        <v>0.3777777777777942</v>
      </c>
      <c r="I128" s="83">
        <f>+'Long Term Spreads by Qtr'!J128-'Long Term Spreads by Qtr'!I128</f>
        <v>1.4444444444421833E-2</v>
      </c>
    </row>
    <row r="129" spans="1:9" x14ac:dyDescent="0.25">
      <c r="A129" s="79">
        <v>20</v>
      </c>
      <c r="B129" s="83">
        <f>+'Long Term Spreads by Qtr'!C129-'Long Term Spreads by Qtr'!B129</f>
        <v>-0.23157496600254035</v>
      </c>
      <c r="C129" s="83">
        <f>+'Long Term Spreads by Qtr'!D129-'Long Term Spreads by Qtr'!C129</f>
        <v>0.85333333333335304</v>
      </c>
      <c r="D129" s="83">
        <f>+'Long Term Spreads by Qtr'!E129-'Long Term Spreads by Qtr'!D129</f>
        <v>-0.40777777777776691</v>
      </c>
      <c r="E129" s="83">
        <f>+'Long Term Spreads by Qtr'!F129-'Long Term Spreads by Qtr'!E129</f>
        <v>0.27999999999997272</v>
      </c>
      <c r="F129" s="83">
        <f>+'Long Term Spreads by Qtr'!G129-'Long Term Spreads by Qtr'!F129</f>
        <v>0.33000000000001251</v>
      </c>
      <c r="G129" s="83">
        <f>+'Long Term Spreads by Qtr'!H129-'Long Term Spreads by Qtr'!G129</f>
        <v>1.1166666666666742</v>
      </c>
      <c r="H129" s="83">
        <f>+'Long Term Spreads by Qtr'!I129-'Long Term Spreads by Qtr'!H129</f>
        <v>0.43222222222220807</v>
      </c>
      <c r="I129" s="83">
        <f>+'Long Term Spreads by Qtr'!J129-'Long Term Spreads by Qtr'!I129</f>
        <v>7.5555555555553156E-2</v>
      </c>
    </row>
    <row r="130" spans="1:9" x14ac:dyDescent="0.25">
      <c r="A130" s="79">
        <v>21</v>
      </c>
      <c r="B130" s="83">
        <f>+'Long Term Spreads by Qtr'!C130-'Long Term Spreads by Qtr'!B130</f>
        <v>-0.20153560402860649</v>
      </c>
      <c r="C130" s="83">
        <f>+'Long Term Spreads by Qtr'!D130-'Long Term Spreads by Qtr'!C130</f>
        <v>0.88500000000001933</v>
      </c>
      <c r="D130" s="83">
        <f>+'Long Term Spreads by Qtr'!E130-'Long Term Spreads by Qtr'!D130</f>
        <v>-0.3783333333333303</v>
      </c>
      <c r="E130" s="83">
        <f>+'Long Term Spreads by Qtr'!F130-'Long Term Spreads by Qtr'!E130</f>
        <v>0.31499999999999773</v>
      </c>
      <c r="F130" s="83">
        <f>+'Long Term Spreads by Qtr'!G130-'Long Term Spreads by Qtr'!F130</f>
        <v>0.36500000000000909</v>
      </c>
      <c r="G130" s="83">
        <f>+'Long Term Spreads by Qtr'!H130-'Long Term Spreads by Qtr'!G130</f>
        <v>1.164999999999992</v>
      </c>
      <c r="H130" s="83">
        <f>+'Long Term Spreads by Qtr'!I130-'Long Term Spreads by Qtr'!H130</f>
        <v>0.48666666666667879</v>
      </c>
      <c r="I130" s="83">
        <f>+'Long Term Spreads by Qtr'!J130-'Long Term Spreads by Qtr'!I130</f>
        <v>0.13666666666665606</v>
      </c>
    </row>
    <row r="131" spans="1:9" x14ac:dyDescent="0.25">
      <c r="A131" s="79">
        <v>22</v>
      </c>
      <c r="B131" s="83">
        <f>+'Long Term Spreads by Qtr'!C131-'Long Term Spreads by Qtr'!B131</f>
        <v>-0.17149624205467262</v>
      </c>
      <c r="C131" s="83">
        <f>+'Long Term Spreads by Qtr'!D131-'Long Term Spreads by Qtr'!C131</f>
        <v>0.91666666666665719</v>
      </c>
      <c r="D131" s="83">
        <f>+'Long Term Spreads by Qtr'!E131-'Long Term Spreads by Qtr'!D131</f>
        <v>-0.34888888888886527</v>
      </c>
      <c r="E131" s="83">
        <f>+'Long Term Spreads by Qtr'!F131-'Long Term Spreads by Qtr'!E131</f>
        <v>0.34999999999999432</v>
      </c>
      <c r="F131" s="83">
        <f>+'Long Term Spreads by Qtr'!G131-'Long Term Spreads by Qtr'!F131</f>
        <v>0.39999999999997726</v>
      </c>
      <c r="G131" s="83">
        <f>+'Long Term Spreads by Qtr'!H131-'Long Term Spreads by Qtr'!G131</f>
        <v>1.2133333333333383</v>
      </c>
      <c r="H131" s="83">
        <f>+'Long Term Spreads by Qtr'!I131-'Long Term Spreads by Qtr'!H131</f>
        <v>0.54111111111112109</v>
      </c>
      <c r="I131" s="83">
        <f>+'Long Term Spreads by Qtr'!J131-'Long Term Spreads by Qtr'!I131</f>
        <v>0.19777777777778738</v>
      </c>
    </row>
    <row r="132" spans="1:9" x14ac:dyDescent="0.25">
      <c r="A132" s="79">
        <v>23</v>
      </c>
      <c r="B132" s="83">
        <f>+'Long Term Spreads by Qtr'!C132-'Long Term Spreads by Qtr'!B132</f>
        <v>-0.14145688008073876</v>
      </c>
      <c r="C132" s="83">
        <f>+'Long Term Spreads by Qtr'!D132-'Long Term Spreads by Qtr'!C132</f>
        <v>0.9483333333333519</v>
      </c>
      <c r="D132" s="83">
        <f>+'Long Term Spreads by Qtr'!E132-'Long Term Spreads by Qtr'!D132</f>
        <v>-0.31944444444445708</v>
      </c>
      <c r="E132" s="83">
        <f>+'Long Term Spreads by Qtr'!F132-'Long Term Spreads by Qtr'!E132</f>
        <v>0.38499999999999091</v>
      </c>
      <c r="F132" s="83">
        <f>+'Long Term Spreads by Qtr'!G132-'Long Term Spreads by Qtr'!F132</f>
        <v>0.43500000000000227</v>
      </c>
      <c r="G132" s="83">
        <f>+'Long Term Spreads by Qtr'!H132-'Long Term Spreads by Qtr'!G132</f>
        <v>1.2616666666666845</v>
      </c>
      <c r="H132" s="83">
        <f>+'Long Term Spreads by Qtr'!I132-'Long Term Spreads by Qtr'!H132</f>
        <v>0.59555555555556339</v>
      </c>
      <c r="I132" s="83">
        <f>+'Long Term Spreads by Qtr'!J132-'Long Term Spreads by Qtr'!I132</f>
        <v>0.25888888888886186</v>
      </c>
    </row>
    <row r="133" spans="1:9" x14ac:dyDescent="0.25">
      <c r="A133" s="79">
        <v>24</v>
      </c>
      <c r="B133" s="83">
        <f>+'Long Term Spreads by Qtr'!C133-'Long Term Spreads by Qtr'!B133</f>
        <v>-0.11141751810683331</v>
      </c>
      <c r="C133" s="83">
        <f>+'Long Term Spreads by Qtr'!D133-'Long Term Spreads by Qtr'!C133</f>
        <v>0.98000000000001819</v>
      </c>
      <c r="D133" s="83">
        <f>+'Long Term Spreads by Qtr'!E133-'Long Term Spreads by Qtr'!D133</f>
        <v>-0.28999999999999204</v>
      </c>
      <c r="E133" s="83">
        <f>+'Long Term Spreads by Qtr'!F133-'Long Term Spreads by Qtr'!E133</f>
        <v>0.41999999999998749</v>
      </c>
      <c r="F133" s="83">
        <f>+'Long Term Spreads by Qtr'!G133-'Long Term Spreads by Qtr'!F133</f>
        <v>0.46999999999999886</v>
      </c>
      <c r="G133" s="83">
        <f>+'Long Term Spreads by Qtr'!H133-'Long Term Spreads by Qtr'!G133</f>
        <v>1.3100000000000023</v>
      </c>
      <c r="H133" s="83">
        <f>+'Long Term Spreads by Qtr'!I133-'Long Term Spreads by Qtr'!H133</f>
        <v>0.65000000000000568</v>
      </c>
      <c r="I133" s="83">
        <f>+'Long Term Spreads by Qtr'!J133-'Long Term Spreads by Qtr'!I133</f>
        <v>0.31999999999999318</v>
      </c>
    </row>
    <row r="134" spans="1:9" x14ac:dyDescent="0.25">
      <c r="A134" s="79">
        <v>25</v>
      </c>
      <c r="B134" s="83">
        <f>+'Long Term Spreads by Qtr'!C134-'Long Term Spreads by Qtr'!B134</f>
        <v>-8.1378156132899448E-2</v>
      </c>
      <c r="C134" s="83">
        <f>+'Long Term Spreads by Qtr'!D134-'Long Term Spreads by Qtr'!C134</f>
        <v>1.0116666666666845</v>
      </c>
      <c r="D134" s="83">
        <f>+'Long Term Spreads by Qtr'!E134-'Long Term Spreads by Qtr'!D134</f>
        <v>-0.26055555555552701</v>
      </c>
      <c r="E134" s="83">
        <f>+'Long Term Spreads by Qtr'!F134-'Long Term Spreads by Qtr'!E134</f>
        <v>0.45499999999998408</v>
      </c>
      <c r="F134" s="83">
        <f>+'Long Term Spreads by Qtr'!G134-'Long Term Spreads by Qtr'!F134</f>
        <v>0.50499999999999545</v>
      </c>
      <c r="G134" s="83">
        <f>+'Long Term Spreads by Qtr'!H134-'Long Term Spreads by Qtr'!G134</f>
        <v>1.3583333333333201</v>
      </c>
      <c r="H134" s="83">
        <f>+'Long Term Spreads by Qtr'!I134-'Long Term Spreads by Qtr'!H134</f>
        <v>0.70444444444444798</v>
      </c>
      <c r="I134" s="83">
        <f>+'Long Term Spreads by Qtr'!J134-'Long Term Spreads by Qtr'!I134</f>
        <v>0.3811111111111245</v>
      </c>
    </row>
    <row r="135" spans="1:9" x14ac:dyDescent="0.25">
      <c r="A135" s="79">
        <v>26</v>
      </c>
      <c r="B135" s="83">
        <f>+'Long Term Spreads by Qtr'!C135-'Long Term Spreads by Qtr'!B135</f>
        <v>-5.1338794158965584E-2</v>
      </c>
      <c r="C135" s="83">
        <f>+'Long Term Spreads by Qtr'!D135-'Long Term Spreads by Qtr'!C135</f>
        <v>1.0433333333333792</v>
      </c>
      <c r="D135" s="83">
        <f>+'Long Term Spreads by Qtr'!E135-'Long Term Spreads by Qtr'!D135</f>
        <v>-0.23111111111111882</v>
      </c>
      <c r="E135" s="83">
        <f>+'Long Term Spreads by Qtr'!F135-'Long Term Spreads by Qtr'!E135</f>
        <v>0.48999999999998067</v>
      </c>
      <c r="F135" s="83">
        <f>+'Long Term Spreads by Qtr'!G135-'Long Term Spreads by Qtr'!F135</f>
        <v>0.54000000000002046</v>
      </c>
      <c r="G135" s="83">
        <f>+'Long Term Spreads by Qtr'!H135-'Long Term Spreads by Qtr'!G135</f>
        <v>1.4066666666666663</v>
      </c>
      <c r="H135" s="83">
        <f>+'Long Term Spreads by Qtr'!I135-'Long Term Spreads by Qtr'!H135</f>
        <v>0.75888888888889028</v>
      </c>
      <c r="I135" s="83">
        <f>+'Long Term Spreads by Qtr'!J135-'Long Term Spreads by Qtr'!I135</f>
        <v>0.44222222222219898</v>
      </c>
    </row>
    <row r="136" spans="1:9" x14ac:dyDescent="0.25">
      <c r="A136" s="79">
        <v>27</v>
      </c>
      <c r="B136" s="83">
        <f>+'Long Term Spreads by Qtr'!C136-'Long Term Spreads by Qtr'!B136</f>
        <v>-2.1299432185031719E-2</v>
      </c>
      <c r="C136" s="83">
        <f>+'Long Term Spreads by Qtr'!D136-'Long Term Spreads by Qtr'!C136</f>
        <v>1.0750000000000171</v>
      </c>
      <c r="D136" s="83">
        <f>+'Long Term Spreads by Qtr'!E136-'Long Term Spreads by Qtr'!D136</f>
        <v>-0.20166666666665378</v>
      </c>
      <c r="E136" s="83">
        <f>+'Long Term Spreads by Qtr'!F136-'Long Term Spreads by Qtr'!E136</f>
        <v>0.52499999999997726</v>
      </c>
      <c r="F136" s="83">
        <f>+'Long Term Spreads by Qtr'!G136-'Long Term Spreads by Qtr'!F136</f>
        <v>0.57499999999998863</v>
      </c>
      <c r="G136" s="83">
        <f>+'Long Term Spreads by Qtr'!H136-'Long Term Spreads by Qtr'!G136</f>
        <v>1.4550000000000125</v>
      </c>
      <c r="H136" s="83">
        <f>+'Long Term Spreads by Qtr'!I136-'Long Term Spreads by Qtr'!H136</f>
        <v>0.81333333333333258</v>
      </c>
      <c r="I136" s="83">
        <f>+'Long Term Spreads by Qtr'!J136-'Long Term Spreads by Qtr'!I136</f>
        <v>0.5033333333333303</v>
      </c>
    </row>
    <row r="137" spans="1:9" x14ac:dyDescent="0.25">
      <c r="A137" s="79">
        <v>28</v>
      </c>
      <c r="B137" s="83">
        <f>+'Long Term Spreads by Qtr'!C137-'Long Term Spreads by Qtr'!B137</f>
        <v>8.7399297889021454E-3</v>
      </c>
      <c r="C137" s="83">
        <f>+'Long Term Spreads by Qtr'!D137-'Long Term Spreads by Qtr'!C137</f>
        <v>1.1066666666666833</v>
      </c>
      <c r="D137" s="83">
        <f>+'Long Term Spreads by Qtr'!E137-'Long Term Spreads by Qtr'!D137</f>
        <v>-0.17222222222221717</v>
      </c>
      <c r="E137" s="83">
        <f>+'Long Term Spreads by Qtr'!F137-'Long Term Spreads by Qtr'!E137</f>
        <v>0.56000000000000227</v>
      </c>
      <c r="F137" s="83">
        <f>+'Long Term Spreads by Qtr'!G137-'Long Term Spreads by Qtr'!F137</f>
        <v>0.60999999999998522</v>
      </c>
      <c r="G137" s="83">
        <f>+'Long Term Spreads by Qtr'!H137-'Long Term Spreads by Qtr'!G137</f>
        <v>1.5033333333333303</v>
      </c>
      <c r="H137" s="83">
        <f>+'Long Term Spreads by Qtr'!I137-'Long Term Spreads by Qtr'!H137</f>
        <v>0.86777777777780329</v>
      </c>
      <c r="I137" s="83">
        <f>+'Long Term Spreads by Qtr'!J137-'Long Term Spreads by Qtr'!I137</f>
        <v>0.5644444444444332</v>
      </c>
    </row>
    <row r="138" spans="1:9" x14ac:dyDescent="0.25">
      <c r="A138" s="79">
        <v>29</v>
      </c>
      <c r="B138" s="83">
        <f>+'Long Term Spreads by Qtr'!C138-'Long Term Spreads by Qtr'!B138</f>
        <v>3.8779291762807588E-2</v>
      </c>
      <c r="C138" s="83">
        <f>+'Long Term Spreads by Qtr'!D138-'Long Term Spreads by Qtr'!C138</f>
        <v>1.1383333333333496</v>
      </c>
      <c r="D138" s="83">
        <f>+'Long Term Spreads by Qtr'!E138-'Long Term Spreads by Qtr'!D138</f>
        <v>-0.14277777777775214</v>
      </c>
      <c r="E138" s="83">
        <f>+'Long Term Spreads by Qtr'!F138-'Long Term Spreads by Qtr'!E138</f>
        <v>0.59499999999997044</v>
      </c>
      <c r="F138" s="83">
        <f>+'Long Term Spreads by Qtr'!G138-'Long Term Spreads by Qtr'!F138</f>
        <v>0.64500000000001023</v>
      </c>
      <c r="G138" s="83">
        <f>+'Long Term Spreads by Qtr'!H138-'Long Term Spreads by Qtr'!G138</f>
        <v>1.5516666666666765</v>
      </c>
      <c r="H138" s="83">
        <f>+'Long Term Spreads by Qtr'!I138-'Long Term Spreads by Qtr'!H138</f>
        <v>0.92222222222221717</v>
      </c>
      <c r="I138" s="83">
        <f>+'Long Term Spreads by Qtr'!J138-'Long Term Spreads by Qtr'!I138</f>
        <v>0.6255555555555361</v>
      </c>
    </row>
    <row r="139" spans="1:9" x14ac:dyDescent="0.25">
      <c r="A139" s="79">
        <v>30</v>
      </c>
      <c r="B139" s="83">
        <f>+'Long Term Spreads by Qtr'!C139-'Long Term Spreads by Qtr'!B139</f>
        <v>6.8818653736741453E-2</v>
      </c>
      <c r="C139" s="83">
        <f>+'Long Term Spreads by Qtr'!D139-'Long Term Spreads by Qtr'!C139</f>
        <v>1.1700000000000443</v>
      </c>
      <c r="D139" s="83">
        <f>+'Long Term Spreads by Qtr'!E139-'Long Term Spreads by Qtr'!D139</f>
        <v>-0.11333333333331552</v>
      </c>
      <c r="E139" s="83">
        <f>+'Long Term Spreads by Qtr'!F139-'Long Term Spreads by Qtr'!E139</f>
        <v>0.62999999999996703</v>
      </c>
      <c r="F139" s="83">
        <f>+'Long Term Spreads by Qtr'!G139-'Long Term Spreads by Qtr'!F139</f>
        <v>0.68000000000000682</v>
      </c>
      <c r="G139" s="83">
        <f>+'Long Term Spreads by Qtr'!H139-'Long Term Spreads by Qtr'!G139</f>
        <v>1.5999999999999943</v>
      </c>
      <c r="H139" s="83">
        <f>+'Long Term Spreads by Qtr'!I139-'Long Term Spreads by Qtr'!H139</f>
        <v>0.97666666666668789</v>
      </c>
      <c r="I139" s="83">
        <f>+'Long Term Spreads by Qtr'!J139-'Long Term Spreads by Qtr'!I139</f>
        <v>0.686666666666639</v>
      </c>
    </row>
    <row r="142" spans="1:9" x14ac:dyDescent="0.25">
      <c r="A142" s="3" t="s">
        <v>59</v>
      </c>
    </row>
    <row r="143" spans="1:9" x14ac:dyDescent="0.25">
      <c r="A143" s="77" t="s">
        <v>52</v>
      </c>
      <c r="B143" s="78"/>
      <c r="C143" s="31"/>
      <c r="D143" s="31"/>
      <c r="E143" s="31"/>
      <c r="F143" s="31"/>
    </row>
    <row r="144" spans="1:9" ht="45" x14ac:dyDescent="0.25">
      <c r="A144" s="28" t="s">
        <v>51</v>
      </c>
      <c r="B144" s="113" t="str">
        <f>+B109</f>
        <v>12/31/2014 less 9/30/2014</v>
      </c>
      <c r="C144" s="113" t="str">
        <f t="shared" ref="C144:G144" si="6">+C109</f>
        <v>3/31/2015 less 12/31/2014</v>
      </c>
      <c r="D144" s="113" t="str">
        <f t="shared" si="6"/>
        <v>6/30/2015 less 3/31/2015</v>
      </c>
      <c r="E144" s="113" t="str">
        <f t="shared" si="6"/>
        <v>9/30/2015 less 6/30/2015</v>
      </c>
      <c r="F144" s="113" t="str">
        <f t="shared" si="6"/>
        <v>12/31/2015 less 9/30/2015</v>
      </c>
      <c r="G144" s="113" t="str">
        <f t="shared" si="6"/>
        <v>3/31/2016 less 12/31/2015</v>
      </c>
      <c r="H144" s="113" t="str">
        <f t="shared" ref="H144:I144" si="7">+H109</f>
        <v>6/30/2016 less 3/31/2016</v>
      </c>
      <c r="I144" s="113" t="str">
        <f t="shared" si="7"/>
        <v>9/30/2016 less 6/30/2016</v>
      </c>
    </row>
    <row r="145" spans="1:9" x14ac:dyDescent="0.25">
      <c r="A145" s="79">
        <v>1</v>
      </c>
      <c r="B145" s="83">
        <f>+'Long Term Spreads by Qtr'!C145-'Long Term Spreads by Qtr'!B145</f>
        <v>-0.98104694351127364</v>
      </c>
      <c r="C145" s="83">
        <f>+'Long Term Spreads by Qtr'!D145-'Long Term Spreads by Qtr'!C145</f>
        <v>0.79000000000002046</v>
      </c>
      <c r="D145" s="83">
        <f>+'Long Term Spreads by Qtr'!E145-'Long Term Spreads by Qtr'!D145</f>
        <v>-1.1000000000000227</v>
      </c>
      <c r="E145" s="83">
        <f>+'Long Term Spreads by Qtr'!F145-'Long Term Spreads by Qtr'!E145</f>
        <v>0.14999999999997726</v>
      </c>
      <c r="F145" s="83">
        <f>+'Long Term Spreads by Qtr'!G145-'Long Term Spreads by Qtr'!F145</f>
        <v>-8.9999999999974989E-2</v>
      </c>
      <c r="G145" s="83">
        <f>+'Long Term Spreads by Qtr'!H145-'Long Term Spreads by Qtr'!G145</f>
        <v>1.5600000000000023</v>
      </c>
      <c r="H145" s="83">
        <f>+'Long Term Spreads by Qtr'!I145-'Long Term Spreads by Qtr'!H145</f>
        <v>0.26999999999998181</v>
      </c>
      <c r="I145" s="83">
        <f>+'Long Term Spreads by Qtr'!J145-'Long Term Spreads by Qtr'!I145</f>
        <v>-1.7099999999999795</v>
      </c>
    </row>
    <row r="146" spans="1:9" x14ac:dyDescent="0.25">
      <c r="A146" s="79">
        <v>2</v>
      </c>
      <c r="B146" s="83">
        <f>+'Long Term Spreads by Qtr'!C146-'Long Term Spreads by Qtr'!B146</f>
        <v>-0.98104694351127364</v>
      </c>
      <c r="C146" s="83">
        <f>+'Long Term Spreads by Qtr'!D146-'Long Term Spreads by Qtr'!C146</f>
        <v>0.79000000000002046</v>
      </c>
      <c r="D146" s="83">
        <f>+'Long Term Spreads by Qtr'!E146-'Long Term Spreads by Qtr'!D146</f>
        <v>-1.1000000000000227</v>
      </c>
      <c r="E146" s="83">
        <f>+'Long Term Spreads by Qtr'!F146-'Long Term Spreads by Qtr'!E146</f>
        <v>0.14999999999997726</v>
      </c>
      <c r="F146" s="83">
        <f>+'Long Term Spreads by Qtr'!G146-'Long Term Spreads by Qtr'!F146</f>
        <v>-8.9999999999974989E-2</v>
      </c>
      <c r="G146" s="83">
        <f>+'Long Term Spreads by Qtr'!H146-'Long Term Spreads by Qtr'!G146</f>
        <v>1.5600000000000023</v>
      </c>
      <c r="H146" s="83">
        <f>+'Long Term Spreads by Qtr'!I146-'Long Term Spreads by Qtr'!H146</f>
        <v>0.26999999999998181</v>
      </c>
      <c r="I146" s="83">
        <f>+'Long Term Spreads by Qtr'!J146-'Long Term Spreads by Qtr'!I146</f>
        <v>-1.7099999999999795</v>
      </c>
    </row>
    <row r="147" spans="1:9" x14ac:dyDescent="0.25">
      <c r="A147" s="79">
        <v>3</v>
      </c>
      <c r="B147" s="83">
        <f>+'Long Term Spreads by Qtr'!C147-'Long Term Spreads by Qtr'!B147</f>
        <v>-0.98104694351127364</v>
      </c>
      <c r="C147" s="83">
        <f>+'Long Term Spreads by Qtr'!D147-'Long Term Spreads by Qtr'!C147</f>
        <v>0.79000000000002046</v>
      </c>
      <c r="D147" s="83">
        <f>+'Long Term Spreads by Qtr'!E147-'Long Term Spreads by Qtr'!D147</f>
        <v>-1.1000000000000227</v>
      </c>
      <c r="E147" s="83">
        <f>+'Long Term Spreads by Qtr'!F147-'Long Term Spreads by Qtr'!E147</f>
        <v>0.14999999999997726</v>
      </c>
      <c r="F147" s="83">
        <f>+'Long Term Spreads by Qtr'!G147-'Long Term Spreads by Qtr'!F147</f>
        <v>-8.9999999999974989E-2</v>
      </c>
      <c r="G147" s="83">
        <f>+'Long Term Spreads by Qtr'!H147-'Long Term Spreads by Qtr'!G147</f>
        <v>1.5600000000000023</v>
      </c>
      <c r="H147" s="83">
        <f>+'Long Term Spreads by Qtr'!I147-'Long Term Spreads by Qtr'!H147</f>
        <v>0.26999999999998181</v>
      </c>
      <c r="I147" s="83">
        <f>+'Long Term Spreads by Qtr'!J147-'Long Term Spreads by Qtr'!I147</f>
        <v>-1.7099999999999795</v>
      </c>
    </row>
    <row r="148" spans="1:9" x14ac:dyDescent="0.25">
      <c r="A148" s="79">
        <v>4</v>
      </c>
      <c r="B148" s="83">
        <f>+'Long Term Spreads by Qtr'!C148-'Long Term Spreads by Qtr'!B148</f>
        <v>-0.98104694351127364</v>
      </c>
      <c r="C148" s="83">
        <f>+'Long Term Spreads by Qtr'!D148-'Long Term Spreads by Qtr'!C148</f>
        <v>0.79000000000002046</v>
      </c>
      <c r="D148" s="83">
        <f>+'Long Term Spreads by Qtr'!E148-'Long Term Spreads by Qtr'!D148</f>
        <v>-1.1000000000000227</v>
      </c>
      <c r="E148" s="83">
        <f>+'Long Term Spreads by Qtr'!F148-'Long Term Spreads by Qtr'!E148</f>
        <v>0.14999999999997726</v>
      </c>
      <c r="F148" s="83">
        <f>+'Long Term Spreads by Qtr'!G148-'Long Term Spreads by Qtr'!F148</f>
        <v>-8.9999999999974989E-2</v>
      </c>
      <c r="G148" s="83">
        <f>+'Long Term Spreads by Qtr'!H148-'Long Term Spreads by Qtr'!G148</f>
        <v>1.5600000000000023</v>
      </c>
      <c r="H148" s="83">
        <f>+'Long Term Spreads by Qtr'!I148-'Long Term Spreads by Qtr'!H148</f>
        <v>0.26999999999998181</v>
      </c>
      <c r="I148" s="83">
        <f>+'Long Term Spreads by Qtr'!J148-'Long Term Spreads by Qtr'!I148</f>
        <v>-1.7099999999999795</v>
      </c>
    </row>
    <row r="149" spans="1:9" x14ac:dyDescent="0.25">
      <c r="A149" s="79">
        <v>5</v>
      </c>
      <c r="B149" s="83">
        <f>+'Long Term Spreads by Qtr'!C149-'Long Term Spreads by Qtr'!B149</f>
        <v>-0.98104694351127364</v>
      </c>
      <c r="C149" s="83">
        <f>+'Long Term Spreads by Qtr'!D149-'Long Term Spreads by Qtr'!C149</f>
        <v>0.79000000000002046</v>
      </c>
      <c r="D149" s="83">
        <f>+'Long Term Spreads by Qtr'!E149-'Long Term Spreads by Qtr'!D149</f>
        <v>-1.1000000000000227</v>
      </c>
      <c r="E149" s="83">
        <f>+'Long Term Spreads by Qtr'!F149-'Long Term Spreads by Qtr'!E149</f>
        <v>0.14999999999997726</v>
      </c>
      <c r="F149" s="83">
        <f>+'Long Term Spreads by Qtr'!G149-'Long Term Spreads by Qtr'!F149</f>
        <v>-8.9999999999974989E-2</v>
      </c>
      <c r="G149" s="83">
        <f>+'Long Term Spreads by Qtr'!H149-'Long Term Spreads by Qtr'!G149</f>
        <v>1.5600000000000023</v>
      </c>
      <c r="H149" s="83">
        <f>+'Long Term Spreads by Qtr'!I149-'Long Term Spreads by Qtr'!H149</f>
        <v>0.26999999999998181</v>
      </c>
      <c r="I149" s="83">
        <f>+'Long Term Spreads by Qtr'!J149-'Long Term Spreads by Qtr'!I149</f>
        <v>-1.7099999999999795</v>
      </c>
    </row>
    <row r="150" spans="1:9" x14ac:dyDescent="0.25">
      <c r="A150" s="79">
        <v>6</v>
      </c>
      <c r="B150" s="83">
        <f>+'Long Term Spreads by Qtr'!C150-'Long Term Spreads by Qtr'!B150</f>
        <v>-0.98104694351127364</v>
      </c>
      <c r="C150" s="83">
        <f>+'Long Term Spreads by Qtr'!D150-'Long Term Spreads by Qtr'!C150</f>
        <v>0.79000000000002046</v>
      </c>
      <c r="D150" s="83">
        <f>+'Long Term Spreads by Qtr'!E150-'Long Term Spreads by Qtr'!D150</f>
        <v>-1.1000000000000227</v>
      </c>
      <c r="E150" s="83">
        <f>+'Long Term Spreads by Qtr'!F150-'Long Term Spreads by Qtr'!E150</f>
        <v>0.14999999999997726</v>
      </c>
      <c r="F150" s="83">
        <f>+'Long Term Spreads by Qtr'!G150-'Long Term Spreads by Qtr'!F150</f>
        <v>-8.9999999999974989E-2</v>
      </c>
      <c r="G150" s="83">
        <f>+'Long Term Spreads by Qtr'!H150-'Long Term Spreads by Qtr'!G150</f>
        <v>1.5600000000000023</v>
      </c>
      <c r="H150" s="83">
        <f>+'Long Term Spreads by Qtr'!I150-'Long Term Spreads by Qtr'!H150</f>
        <v>0.26999999999998181</v>
      </c>
      <c r="I150" s="83">
        <f>+'Long Term Spreads by Qtr'!J150-'Long Term Spreads by Qtr'!I150</f>
        <v>-1.7099999999999795</v>
      </c>
    </row>
    <row r="151" spans="1:9" x14ac:dyDescent="0.25">
      <c r="A151" s="79">
        <v>7</v>
      </c>
      <c r="B151" s="83">
        <f>+'Long Term Spreads by Qtr'!C151-'Long Term Spreads by Qtr'!B151</f>
        <v>-0.98104694351127364</v>
      </c>
      <c r="C151" s="83">
        <f>+'Long Term Spreads by Qtr'!D151-'Long Term Spreads by Qtr'!C151</f>
        <v>0.79000000000002046</v>
      </c>
      <c r="D151" s="83">
        <f>+'Long Term Spreads by Qtr'!E151-'Long Term Spreads by Qtr'!D151</f>
        <v>-1.1000000000000227</v>
      </c>
      <c r="E151" s="83">
        <f>+'Long Term Spreads by Qtr'!F151-'Long Term Spreads by Qtr'!E151</f>
        <v>0.14999999999997726</v>
      </c>
      <c r="F151" s="83">
        <f>+'Long Term Spreads by Qtr'!G151-'Long Term Spreads by Qtr'!F151</f>
        <v>-8.9999999999974989E-2</v>
      </c>
      <c r="G151" s="83">
        <f>+'Long Term Spreads by Qtr'!H151-'Long Term Spreads by Qtr'!G151</f>
        <v>1.5600000000000023</v>
      </c>
      <c r="H151" s="83">
        <f>+'Long Term Spreads by Qtr'!I151-'Long Term Spreads by Qtr'!H151</f>
        <v>0.26999999999998181</v>
      </c>
      <c r="I151" s="83">
        <f>+'Long Term Spreads by Qtr'!J151-'Long Term Spreads by Qtr'!I151</f>
        <v>-1.7099999999999795</v>
      </c>
    </row>
    <row r="152" spans="1:9" x14ac:dyDescent="0.25">
      <c r="A152" s="79">
        <v>8</v>
      </c>
      <c r="B152" s="83">
        <f>+'Long Term Spreads by Qtr'!C152-'Long Term Spreads by Qtr'!B152</f>
        <v>-0.98104694351127364</v>
      </c>
      <c r="C152" s="83">
        <f>+'Long Term Spreads by Qtr'!D152-'Long Term Spreads by Qtr'!C152</f>
        <v>0.79000000000002046</v>
      </c>
      <c r="D152" s="83">
        <f>+'Long Term Spreads by Qtr'!E152-'Long Term Spreads by Qtr'!D152</f>
        <v>-1.1000000000000227</v>
      </c>
      <c r="E152" s="83">
        <f>+'Long Term Spreads by Qtr'!F152-'Long Term Spreads by Qtr'!E152</f>
        <v>0.14999999999997726</v>
      </c>
      <c r="F152" s="83">
        <f>+'Long Term Spreads by Qtr'!G152-'Long Term Spreads by Qtr'!F152</f>
        <v>-8.9999999999974989E-2</v>
      </c>
      <c r="G152" s="83">
        <f>+'Long Term Spreads by Qtr'!H152-'Long Term Spreads by Qtr'!G152</f>
        <v>1.5600000000000023</v>
      </c>
      <c r="H152" s="83">
        <f>+'Long Term Spreads by Qtr'!I152-'Long Term Spreads by Qtr'!H152</f>
        <v>0.26999999999998181</v>
      </c>
      <c r="I152" s="83">
        <f>+'Long Term Spreads by Qtr'!J152-'Long Term Spreads by Qtr'!I152</f>
        <v>-1.7099999999999795</v>
      </c>
    </row>
    <row r="153" spans="1:9" x14ac:dyDescent="0.25">
      <c r="A153" s="79">
        <v>9</v>
      </c>
      <c r="B153" s="83">
        <f>+'Long Term Spreads by Qtr'!C153-'Long Term Spreads by Qtr'!B153</f>
        <v>-0.98104694351127364</v>
      </c>
      <c r="C153" s="83">
        <f>+'Long Term Spreads by Qtr'!D153-'Long Term Spreads by Qtr'!C153</f>
        <v>0.79000000000002046</v>
      </c>
      <c r="D153" s="83">
        <f>+'Long Term Spreads by Qtr'!E153-'Long Term Spreads by Qtr'!D153</f>
        <v>-1.1000000000000227</v>
      </c>
      <c r="E153" s="83">
        <f>+'Long Term Spreads by Qtr'!F153-'Long Term Spreads by Qtr'!E153</f>
        <v>0.14999999999997726</v>
      </c>
      <c r="F153" s="83">
        <f>+'Long Term Spreads by Qtr'!G153-'Long Term Spreads by Qtr'!F153</f>
        <v>-8.9999999999974989E-2</v>
      </c>
      <c r="G153" s="83">
        <f>+'Long Term Spreads by Qtr'!H153-'Long Term Spreads by Qtr'!G153</f>
        <v>1.5600000000000023</v>
      </c>
      <c r="H153" s="83">
        <f>+'Long Term Spreads by Qtr'!I153-'Long Term Spreads by Qtr'!H153</f>
        <v>0.26999999999998181</v>
      </c>
      <c r="I153" s="83">
        <f>+'Long Term Spreads by Qtr'!J153-'Long Term Spreads by Qtr'!I153</f>
        <v>-1.7099999999999795</v>
      </c>
    </row>
    <row r="154" spans="1:9" x14ac:dyDescent="0.25">
      <c r="A154" s="79">
        <v>10</v>
      </c>
      <c r="B154" s="83">
        <f>+'Long Term Spreads by Qtr'!C154-'Long Term Spreads by Qtr'!B154</f>
        <v>-0.98104694351127364</v>
      </c>
      <c r="C154" s="83">
        <f>+'Long Term Spreads by Qtr'!D154-'Long Term Spreads by Qtr'!C154</f>
        <v>0.79000000000002046</v>
      </c>
      <c r="D154" s="83">
        <f>+'Long Term Spreads by Qtr'!E154-'Long Term Spreads by Qtr'!D154</f>
        <v>-1.1000000000000227</v>
      </c>
      <c r="E154" s="83">
        <f>+'Long Term Spreads by Qtr'!F154-'Long Term Spreads by Qtr'!E154</f>
        <v>0.14999999999997726</v>
      </c>
      <c r="F154" s="83">
        <f>+'Long Term Spreads by Qtr'!G154-'Long Term Spreads by Qtr'!F154</f>
        <v>-8.9999999999974989E-2</v>
      </c>
      <c r="G154" s="83">
        <f>+'Long Term Spreads by Qtr'!H154-'Long Term Spreads by Qtr'!G154</f>
        <v>1.5600000000000023</v>
      </c>
      <c r="H154" s="83">
        <f>+'Long Term Spreads by Qtr'!I154-'Long Term Spreads by Qtr'!H154</f>
        <v>0.26999999999998181</v>
      </c>
      <c r="I154" s="83">
        <f>+'Long Term Spreads by Qtr'!J154-'Long Term Spreads by Qtr'!I154</f>
        <v>-1.7099999999999795</v>
      </c>
    </row>
    <row r="155" spans="1:9" x14ac:dyDescent="0.25">
      <c r="A155" s="79">
        <v>11</v>
      </c>
      <c r="B155" s="83">
        <f>+'Long Term Spreads by Qtr'!C155-'Long Term Spreads by Qtr'!B155</f>
        <v>-0.98104694351127364</v>
      </c>
      <c r="C155" s="83">
        <f>+'Long Term Spreads by Qtr'!D155-'Long Term Spreads by Qtr'!C155</f>
        <v>0.79000000000002046</v>
      </c>
      <c r="D155" s="83">
        <f>+'Long Term Spreads by Qtr'!E155-'Long Term Spreads by Qtr'!D155</f>
        <v>-1.1000000000000227</v>
      </c>
      <c r="E155" s="83">
        <f>+'Long Term Spreads by Qtr'!F155-'Long Term Spreads by Qtr'!E155</f>
        <v>0.14999999999997726</v>
      </c>
      <c r="F155" s="83">
        <f>+'Long Term Spreads by Qtr'!G155-'Long Term Spreads by Qtr'!F155</f>
        <v>-8.9999999999974989E-2</v>
      </c>
      <c r="G155" s="83">
        <f>+'Long Term Spreads by Qtr'!H155-'Long Term Spreads by Qtr'!G155</f>
        <v>1.5600000000000023</v>
      </c>
      <c r="H155" s="83">
        <f>+'Long Term Spreads by Qtr'!I155-'Long Term Spreads by Qtr'!H155</f>
        <v>0.26999999999998181</v>
      </c>
      <c r="I155" s="83">
        <f>+'Long Term Spreads by Qtr'!J155-'Long Term Spreads by Qtr'!I155</f>
        <v>-1.7099999999999795</v>
      </c>
    </row>
    <row r="156" spans="1:9" x14ac:dyDescent="0.25">
      <c r="A156" s="79">
        <v>12</v>
      </c>
      <c r="B156" s="83">
        <f>+'Long Term Spreads by Qtr'!C156-'Long Term Spreads by Qtr'!B156</f>
        <v>-0.98104694351127364</v>
      </c>
      <c r="C156" s="83">
        <f>+'Long Term Spreads by Qtr'!D156-'Long Term Spreads by Qtr'!C156</f>
        <v>0.79000000000002046</v>
      </c>
      <c r="D156" s="83">
        <f>+'Long Term Spreads by Qtr'!E156-'Long Term Spreads by Qtr'!D156</f>
        <v>-1.1000000000000227</v>
      </c>
      <c r="E156" s="83">
        <f>+'Long Term Spreads by Qtr'!F156-'Long Term Spreads by Qtr'!E156</f>
        <v>0.14999999999997726</v>
      </c>
      <c r="F156" s="83">
        <f>+'Long Term Spreads by Qtr'!G156-'Long Term Spreads by Qtr'!F156</f>
        <v>-8.9999999999974989E-2</v>
      </c>
      <c r="G156" s="83">
        <f>+'Long Term Spreads by Qtr'!H156-'Long Term Spreads by Qtr'!G156</f>
        <v>1.5600000000000023</v>
      </c>
      <c r="H156" s="83">
        <f>+'Long Term Spreads by Qtr'!I156-'Long Term Spreads by Qtr'!H156</f>
        <v>0.26999999999998181</v>
      </c>
      <c r="I156" s="83">
        <f>+'Long Term Spreads by Qtr'!J156-'Long Term Spreads by Qtr'!I156</f>
        <v>-1.7099999999999795</v>
      </c>
    </row>
    <row r="157" spans="1:9" x14ac:dyDescent="0.25">
      <c r="A157" s="79">
        <v>13</v>
      </c>
      <c r="B157" s="83">
        <f>+'Long Term Spreads by Qtr'!C157-'Long Term Spreads by Qtr'!B157</f>
        <v>-0.98104694351127364</v>
      </c>
      <c r="C157" s="83">
        <f>+'Long Term Spreads by Qtr'!D157-'Long Term Spreads by Qtr'!C157</f>
        <v>0.79000000000002046</v>
      </c>
      <c r="D157" s="83">
        <f>+'Long Term Spreads by Qtr'!E157-'Long Term Spreads by Qtr'!D157</f>
        <v>-1.1000000000000227</v>
      </c>
      <c r="E157" s="83">
        <f>+'Long Term Spreads by Qtr'!F157-'Long Term Spreads by Qtr'!E157</f>
        <v>0.14999999999997726</v>
      </c>
      <c r="F157" s="83">
        <f>+'Long Term Spreads by Qtr'!G157-'Long Term Spreads by Qtr'!F157</f>
        <v>-8.9999999999974989E-2</v>
      </c>
      <c r="G157" s="83">
        <f>+'Long Term Spreads by Qtr'!H157-'Long Term Spreads by Qtr'!G157</f>
        <v>1.5600000000000023</v>
      </c>
      <c r="H157" s="83">
        <f>+'Long Term Spreads by Qtr'!I157-'Long Term Spreads by Qtr'!H157</f>
        <v>0.26999999999998181</v>
      </c>
      <c r="I157" s="83">
        <f>+'Long Term Spreads by Qtr'!J157-'Long Term Spreads by Qtr'!I157</f>
        <v>-1.7099999999999795</v>
      </c>
    </row>
    <row r="158" spans="1:9" x14ac:dyDescent="0.25">
      <c r="A158" s="79">
        <v>14</v>
      </c>
      <c r="B158" s="83">
        <f>+'Long Term Spreads by Qtr'!C158-'Long Term Spreads by Qtr'!B158</f>
        <v>-0.98104694351127364</v>
      </c>
      <c r="C158" s="83">
        <f>+'Long Term Spreads by Qtr'!D158-'Long Term Spreads by Qtr'!C158</f>
        <v>0.79000000000002046</v>
      </c>
      <c r="D158" s="83">
        <f>+'Long Term Spreads by Qtr'!E158-'Long Term Spreads by Qtr'!D158</f>
        <v>-1.1000000000000227</v>
      </c>
      <c r="E158" s="83">
        <f>+'Long Term Spreads by Qtr'!F158-'Long Term Spreads by Qtr'!E158</f>
        <v>0.14999999999997726</v>
      </c>
      <c r="F158" s="83">
        <f>+'Long Term Spreads by Qtr'!G158-'Long Term Spreads by Qtr'!F158</f>
        <v>-8.9999999999974989E-2</v>
      </c>
      <c r="G158" s="83">
        <f>+'Long Term Spreads by Qtr'!H158-'Long Term Spreads by Qtr'!G158</f>
        <v>1.5600000000000023</v>
      </c>
      <c r="H158" s="83">
        <f>+'Long Term Spreads by Qtr'!I158-'Long Term Spreads by Qtr'!H158</f>
        <v>0.26999999999998181</v>
      </c>
      <c r="I158" s="83">
        <f>+'Long Term Spreads by Qtr'!J158-'Long Term Spreads by Qtr'!I158</f>
        <v>-1.7099999999999795</v>
      </c>
    </row>
    <row r="159" spans="1:9" x14ac:dyDescent="0.25">
      <c r="A159" s="79">
        <v>15</v>
      </c>
      <c r="B159" s="83">
        <f>+'Long Term Spreads by Qtr'!C159-'Long Term Spreads by Qtr'!B159</f>
        <v>-0.98104694351127364</v>
      </c>
      <c r="C159" s="83">
        <f>+'Long Term Spreads by Qtr'!D159-'Long Term Spreads by Qtr'!C159</f>
        <v>0.79000000000002046</v>
      </c>
      <c r="D159" s="83">
        <f>+'Long Term Spreads by Qtr'!E159-'Long Term Spreads by Qtr'!D159</f>
        <v>-1.1000000000000227</v>
      </c>
      <c r="E159" s="83">
        <f>+'Long Term Spreads by Qtr'!F159-'Long Term Spreads by Qtr'!E159</f>
        <v>0.14999999999997726</v>
      </c>
      <c r="F159" s="83">
        <f>+'Long Term Spreads by Qtr'!G159-'Long Term Spreads by Qtr'!F159</f>
        <v>-8.9999999999974989E-2</v>
      </c>
      <c r="G159" s="83">
        <f>+'Long Term Spreads by Qtr'!H159-'Long Term Spreads by Qtr'!G159</f>
        <v>1.5600000000000023</v>
      </c>
      <c r="H159" s="83">
        <f>+'Long Term Spreads by Qtr'!I159-'Long Term Spreads by Qtr'!H159</f>
        <v>0.26999999999998181</v>
      </c>
      <c r="I159" s="83">
        <f>+'Long Term Spreads by Qtr'!J159-'Long Term Spreads by Qtr'!I159</f>
        <v>-1.7099999999999795</v>
      </c>
    </row>
    <row r="160" spans="1:9" x14ac:dyDescent="0.25">
      <c r="A160" s="79">
        <v>16</v>
      </c>
      <c r="B160" s="83">
        <f>+'Long Term Spreads by Qtr'!C160-'Long Term Spreads by Qtr'!B160</f>
        <v>-0.98104694351127364</v>
      </c>
      <c r="C160" s="83">
        <f>+'Long Term Spreads by Qtr'!D160-'Long Term Spreads by Qtr'!C160</f>
        <v>0.79000000000002046</v>
      </c>
      <c r="D160" s="83">
        <f>+'Long Term Spreads by Qtr'!E160-'Long Term Spreads by Qtr'!D160</f>
        <v>-1.1000000000000227</v>
      </c>
      <c r="E160" s="83">
        <f>+'Long Term Spreads by Qtr'!F160-'Long Term Spreads by Qtr'!E160</f>
        <v>0.14999999999997726</v>
      </c>
      <c r="F160" s="83">
        <f>+'Long Term Spreads by Qtr'!G160-'Long Term Spreads by Qtr'!F160</f>
        <v>-8.9999999999974989E-2</v>
      </c>
      <c r="G160" s="83">
        <f>+'Long Term Spreads by Qtr'!H160-'Long Term Spreads by Qtr'!G160</f>
        <v>1.5600000000000023</v>
      </c>
      <c r="H160" s="83">
        <f>+'Long Term Spreads by Qtr'!I160-'Long Term Spreads by Qtr'!H160</f>
        <v>0.26999999999998181</v>
      </c>
      <c r="I160" s="83">
        <f>+'Long Term Spreads by Qtr'!J160-'Long Term Spreads by Qtr'!I160</f>
        <v>-1.7099999999999795</v>
      </c>
    </row>
    <row r="161" spans="1:9" x14ac:dyDescent="0.25">
      <c r="A161" s="79">
        <v>17</v>
      </c>
      <c r="B161" s="83">
        <f>+'Long Term Spreads by Qtr'!C161-'Long Term Spreads by Qtr'!B161</f>
        <v>-0.98104694351127364</v>
      </c>
      <c r="C161" s="83">
        <f>+'Long Term Spreads by Qtr'!D161-'Long Term Spreads by Qtr'!C161</f>
        <v>0.79000000000002046</v>
      </c>
      <c r="D161" s="83">
        <f>+'Long Term Spreads by Qtr'!E161-'Long Term Spreads by Qtr'!D161</f>
        <v>-1.1000000000000227</v>
      </c>
      <c r="E161" s="83">
        <f>+'Long Term Spreads by Qtr'!F161-'Long Term Spreads by Qtr'!E161</f>
        <v>0.14999999999997726</v>
      </c>
      <c r="F161" s="83">
        <f>+'Long Term Spreads by Qtr'!G161-'Long Term Spreads by Qtr'!F161</f>
        <v>-8.9999999999974989E-2</v>
      </c>
      <c r="G161" s="83">
        <f>+'Long Term Spreads by Qtr'!H161-'Long Term Spreads by Qtr'!G161</f>
        <v>1.5600000000000023</v>
      </c>
      <c r="H161" s="83">
        <f>+'Long Term Spreads by Qtr'!I161-'Long Term Spreads by Qtr'!H161</f>
        <v>0.26999999999998181</v>
      </c>
      <c r="I161" s="83">
        <f>+'Long Term Spreads by Qtr'!J161-'Long Term Spreads by Qtr'!I161</f>
        <v>-1.7099999999999795</v>
      </c>
    </row>
    <row r="162" spans="1:9" x14ac:dyDescent="0.25">
      <c r="A162" s="79">
        <v>18</v>
      </c>
      <c r="B162" s="83">
        <f>+'Long Term Spreads by Qtr'!C162-'Long Term Spreads by Qtr'!B162</f>
        <v>-0.98104694351127364</v>
      </c>
      <c r="C162" s="83">
        <f>+'Long Term Spreads by Qtr'!D162-'Long Term Spreads by Qtr'!C162</f>
        <v>0.79000000000002046</v>
      </c>
      <c r="D162" s="83">
        <f>+'Long Term Spreads by Qtr'!E162-'Long Term Spreads by Qtr'!D162</f>
        <v>-1.1000000000000227</v>
      </c>
      <c r="E162" s="83">
        <f>+'Long Term Spreads by Qtr'!F162-'Long Term Spreads by Qtr'!E162</f>
        <v>0.14999999999997726</v>
      </c>
      <c r="F162" s="83">
        <f>+'Long Term Spreads by Qtr'!G162-'Long Term Spreads by Qtr'!F162</f>
        <v>-8.9999999999974989E-2</v>
      </c>
      <c r="G162" s="83">
        <f>+'Long Term Spreads by Qtr'!H162-'Long Term Spreads by Qtr'!G162</f>
        <v>1.5600000000000023</v>
      </c>
      <c r="H162" s="83">
        <f>+'Long Term Spreads by Qtr'!I162-'Long Term Spreads by Qtr'!H162</f>
        <v>0.26999999999998181</v>
      </c>
      <c r="I162" s="83">
        <f>+'Long Term Spreads by Qtr'!J162-'Long Term Spreads by Qtr'!I162</f>
        <v>-1.7099999999999795</v>
      </c>
    </row>
    <row r="163" spans="1:9" x14ac:dyDescent="0.25">
      <c r="A163" s="79">
        <v>19</v>
      </c>
      <c r="B163" s="83">
        <f>+'Long Term Spreads by Qtr'!C163-'Long Term Spreads by Qtr'!B163</f>
        <v>-0.98104694351127364</v>
      </c>
      <c r="C163" s="83">
        <f>+'Long Term Spreads by Qtr'!D163-'Long Term Spreads by Qtr'!C163</f>
        <v>0.79000000000002046</v>
      </c>
      <c r="D163" s="83">
        <f>+'Long Term Spreads by Qtr'!E163-'Long Term Spreads by Qtr'!D163</f>
        <v>-1.1000000000000227</v>
      </c>
      <c r="E163" s="83">
        <f>+'Long Term Spreads by Qtr'!F163-'Long Term Spreads by Qtr'!E163</f>
        <v>0.14999999999997726</v>
      </c>
      <c r="F163" s="83">
        <f>+'Long Term Spreads by Qtr'!G163-'Long Term Spreads by Qtr'!F163</f>
        <v>-8.9999999999974989E-2</v>
      </c>
      <c r="G163" s="83">
        <f>+'Long Term Spreads by Qtr'!H163-'Long Term Spreads by Qtr'!G163</f>
        <v>1.5600000000000023</v>
      </c>
      <c r="H163" s="83">
        <f>+'Long Term Spreads by Qtr'!I163-'Long Term Spreads by Qtr'!H163</f>
        <v>0.26999999999998181</v>
      </c>
      <c r="I163" s="83">
        <f>+'Long Term Spreads by Qtr'!J163-'Long Term Spreads by Qtr'!I163</f>
        <v>-1.7099999999999795</v>
      </c>
    </row>
    <row r="164" spans="1:9" x14ac:dyDescent="0.25">
      <c r="A164" s="79">
        <v>20</v>
      </c>
      <c r="B164" s="83">
        <f>+'Long Term Spreads by Qtr'!C164-'Long Term Spreads by Qtr'!B164</f>
        <v>-0.98104694351127364</v>
      </c>
      <c r="C164" s="83">
        <f>+'Long Term Spreads by Qtr'!D164-'Long Term Spreads by Qtr'!C164</f>
        <v>0.79000000000002046</v>
      </c>
      <c r="D164" s="83">
        <f>+'Long Term Spreads by Qtr'!E164-'Long Term Spreads by Qtr'!D164</f>
        <v>-1.1000000000000227</v>
      </c>
      <c r="E164" s="83">
        <f>+'Long Term Spreads by Qtr'!F164-'Long Term Spreads by Qtr'!E164</f>
        <v>0.14999999999997726</v>
      </c>
      <c r="F164" s="83">
        <f>+'Long Term Spreads by Qtr'!G164-'Long Term Spreads by Qtr'!F164</f>
        <v>-8.9999999999974989E-2</v>
      </c>
      <c r="G164" s="83">
        <f>+'Long Term Spreads by Qtr'!H164-'Long Term Spreads by Qtr'!G164</f>
        <v>1.5600000000000023</v>
      </c>
      <c r="H164" s="83">
        <f>+'Long Term Spreads by Qtr'!I164-'Long Term Spreads by Qtr'!H164</f>
        <v>0.26999999999998181</v>
      </c>
      <c r="I164" s="83">
        <f>+'Long Term Spreads by Qtr'!J164-'Long Term Spreads by Qtr'!I164</f>
        <v>-1.7099999999999795</v>
      </c>
    </row>
    <row r="165" spans="1:9" x14ac:dyDescent="0.25">
      <c r="A165" s="79">
        <v>21</v>
      </c>
      <c r="B165" s="83">
        <f>+'Long Term Spreads by Qtr'!C165-'Long Term Spreads by Qtr'!B165</f>
        <v>-0.98104694351127364</v>
      </c>
      <c r="C165" s="83">
        <f>+'Long Term Spreads by Qtr'!D165-'Long Term Spreads by Qtr'!C165</f>
        <v>0.79000000000002046</v>
      </c>
      <c r="D165" s="83">
        <f>+'Long Term Spreads by Qtr'!E165-'Long Term Spreads by Qtr'!D165</f>
        <v>-1.1000000000000227</v>
      </c>
      <c r="E165" s="83">
        <f>+'Long Term Spreads by Qtr'!F165-'Long Term Spreads by Qtr'!E165</f>
        <v>0.14999999999997726</v>
      </c>
      <c r="F165" s="83">
        <f>+'Long Term Spreads by Qtr'!G165-'Long Term Spreads by Qtr'!F165</f>
        <v>-8.9999999999974989E-2</v>
      </c>
      <c r="G165" s="83">
        <f>+'Long Term Spreads by Qtr'!H165-'Long Term Spreads by Qtr'!G165</f>
        <v>1.5600000000000023</v>
      </c>
      <c r="H165" s="83">
        <f>+'Long Term Spreads by Qtr'!I165-'Long Term Spreads by Qtr'!H165</f>
        <v>0.26999999999998181</v>
      </c>
      <c r="I165" s="83">
        <f>+'Long Term Spreads by Qtr'!J165-'Long Term Spreads by Qtr'!I165</f>
        <v>-1.7099999999999795</v>
      </c>
    </row>
    <row r="166" spans="1:9" x14ac:dyDescent="0.25">
      <c r="A166" s="79">
        <v>22</v>
      </c>
      <c r="B166" s="83">
        <f>+'Long Term Spreads by Qtr'!C166-'Long Term Spreads by Qtr'!B166</f>
        <v>-0.98104694351127364</v>
      </c>
      <c r="C166" s="83">
        <f>+'Long Term Spreads by Qtr'!D166-'Long Term Spreads by Qtr'!C166</f>
        <v>0.79000000000002046</v>
      </c>
      <c r="D166" s="83">
        <f>+'Long Term Spreads by Qtr'!E166-'Long Term Spreads by Qtr'!D166</f>
        <v>-1.1000000000000227</v>
      </c>
      <c r="E166" s="83">
        <f>+'Long Term Spreads by Qtr'!F166-'Long Term Spreads by Qtr'!E166</f>
        <v>0.14999999999997726</v>
      </c>
      <c r="F166" s="83">
        <f>+'Long Term Spreads by Qtr'!G166-'Long Term Spreads by Qtr'!F166</f>
        <v>-8.9999999999974989E-2</v>
      </c>
      <c r="G166" s="83">
        <f>+'Long Term Spreads by Qtr'!H166-'Long Term Spreads by Qtr'!G166</f>
        <v>1.5600000000000023</v>
      </c>
      <c r="H166" s="83">
        <f>+'Long Term Spreads by Qtr'!I166-'Long Term Spreads by Qtr'!H166</f>
        <v>0.26999999999998181</v>
      </c>
      <c r="I166" s="83">
        <f>+'Long Term Spreads by Qtr'!J166-'Long Term Spreads by Qtr'!I166</f>
        <v>-1.7099999999999795</v>
      </c>
    </row>
    <row r="167" spans="1:9" x14ac:dyDescent="0.25">
      <c r="A167" s="79">
        <v>23</v>
      </c>
      <c r="B167" s="83">
        <f>+'Long Term Spreads by Qtr'!C167-'Long Term Spreads by Qtr'!B167</f>
        <v>-0.98104694351127364</v>
      </c>
      <c r="C167" s="83">
        <f>+'Long Term Spreads by Qtr'!D167-'Long Term Spreads by Qtr'!C167</f>
        <v>0.79000000000002046</v>
      </c>
      <c r="D167" s="83">
        <f>+'Long Term Spreads by Qtr'!E167-'Long Term Spreads by Qtr'!D167</f>
        <v>-1.1000000000000227</v>
      </c>
      <c r="E167" s="83">
        <f>+'Long Term Spreads by Qtr'!F167-'Long Term Spreads by Qtr'!E167</f>
        <v>0.14999999999997726</v>
      </c>
      <c r="F167" s="83">
        <f>+'Long Term Spreads by Qtr'!G167-'Long Term Spreads by Qtr'!F167</f>
        <v>-8.9999999999974989E-2</v>
      </c>
      <c r="G167" s="83">
        <f>+'Long Term Spreads by Qtr'!H167-'Long Term Spreads by Qtr'!G167</f>
        <v>1.5600000000000023</v>
      </c>
      <c r="H167" s="83">
        <f>+'Long Term Spreads by Qtr'!I167-'Long Term Spreads by Qtr'!H167</f>
        <v>0.26999999999998181</v>
      </c>
      <c r="I167" s="83">
        <f>+'Long Term Spreads by Qtr'!J167-'Long Term Spreads by Qtr'!I167</f>
        <v>-1.7099999999999795</v>
      </c>
    </row>
    <row r="168" spans="1:9" x14ac:dyDescent="0.25">
      <c r="A168" s="79">
        <v>24</v>
      </c>
      <c r="B168" s="83">
        <f>+'Long Term Spreads by Qtr'!C168-'Long Term Spreads by Qtr'!B168</f>
        <v>-0.98104694351127364</v>
      </c>
      <c r="C168" s="83">
        <f>+'Long Term Spreads by Qtr'!D168-'Long Term Spreads by Qtr'!C168</f>
        <v>0.79000000000002046</v>
      </c>
      <c r="D168" s="83">
        <f>+'Long Term Spreads by Qtr'!E168-'Long Term Spreads by Qtr'!D168</f>
        <v>-1.1000000000000227</v>
      </c>
      <c r="E168" s="83">
        <f>+'Long Term Spreads by Qtr'!F168-'Long Term Spreads by Qtr'!E168</f>
        <v>0.14999999999997726</v>
      </c>
      <c r="F168" s="83">
        <f>+'Long Term Spreads by Qtr'!G168-'Long Term Spreads by Qtr'!F168</f>
        <v>-8.9999999999974989E-2</v>
      </c>
      <c r="G168" s="83">
        <f>+'Long Term Spreads by Qtr'!H168-'Long Term Spreads by Qtr'!G168</f>
        <v>1.5600000000000023</v>
      </c>
      <c r="H168" s="83">
        <f>+'Long Term Spreads by Qtr'!I168-'Long Term Spreads by Qtr'!H168</f>
        <v>0.26999999999998181</v>
      </c>
      <c r="I168" s="83">
        <f>+'Long Term Spreads by Qtr'!J168-'Long Term Spreads by Qtr'!I168</f>
        <v>-1.7099999999999795</v>
      </c>
    </row>
    <row r="169" spans="1:9" x14ac:dyDescent="0.25">
      <c r="A169" s="79">
        <v>25</v>
      </c>
      <c r="B169" s="83">
        <f>+'Long Term Spreads by Qtr'!C169-'Long Term Spreads by Qtr'!B169</f>
        <v>-0.98104694351127364</v>
      </c>
      <c r="C169" s="83">
        <f>+'Long Term Spreads by Qtr'!D169-'Long Term Spreads by Qtr'!C169</f>
        <v>0.79000000000002046</v>
      </c>
      <c r="D169" s="83">
        <f>+'Long Term Spreads by Qtr'!E169-'Long Term Spreads by Qtr'!D169</f>
        <v>-1.1000000000000227</v>
      </c>
      <c r="E169" s="83">
        <f>+'Long Term Spreads by Qtr'!F169-'Long Term Spreads by Qtr'!E169</f>
        <v>0.14999999999997726</v>
      </c>
      <c r="F169" s="83">
        <f>+'Long Term Spreads by Qtr'!G169-'Long Term Spreads by Qtr'!F169</f>
        <v>-8.9999999999974989E-2</v>
      </c>
      <c r="G169" s="83">
        <f>+'Long Term Spreads by Qtr'!H169-'Long Term Spreads by Qtr'!G169</f>
        <v>1.5600000000000023</v>
      </c>
      <c r="H169" s="83">
        <f>+'Long Term Spreads by Qtr'!I169-'Long Term Spreads by Qtr'!H169</f>
        <v>0.26999999999998181</v>
      </c>
      <c r="I169" s="83">
        <f>+'Long Term Spreads by Qtr'!J169-'Long Term Spreads by Qtr'!I169</f>
        <v>-1.7099999999999795</v>
      </c>
    </row>
    <row r="170" spans="1:9" x14ac:dyDescent="0.25">
      <c r="A170" s="79">
        <v>26</v>
      </c>
      <c r="B170" s="83">
        <f>+'Long Term Spreads by Qtr'!C170-'Long Term Spreads by Qtr'!B170</f>
        <v>-0.98104694351127364</v>
      </c>
      <c r="C170" s="83">
        <f>+'Long Term Spreads by Qtr'!D170-'Long Term Spreads by Qtr'!C170</f>
        <v>0.79000000000002046</v>
      </c>
      <c r="D170" s="83">
        <f>+'Long Term Spreads by Qtr'!E170-'Long Term Spreads by Qtr'!D170</f>
        <v>-1.1000000000000227</v>
      </c>
      <c r="E170" s="83">
        <f>+'Long Term Spreads by Qtr'!F170-'Long Term Spreads by Qtr'!E170</f>
        <v>0.14999999999997726</v>
      </c>
      <c r="F170" s="83">
        <f>+'Long Term Spreads by Qtr'!G170-'Long Term Spreads by Qtr'!F170</f>
        <v>-8.9999999999974989E-2</v>
      </c>
      <c r="G170" s="83">
        <f>+'Long Term Spreads by Qtr'!H170-'Long Term Spreads by Qtr'!G170</f>
        <v>1.5600000000000023</v>
      </c>
      <c r="H170" s="83">
        <f>+'Long Term Spreads by Qtr'!I170-'Long Term Spreads by Qtr'!H170</f>
        <v>0.26999999999998181</v>
      </c>
      <c r="I170" s="83">
        <f>+'Long Term Spreads by Qtr'!J170-'Long Term Spreads by Qtr'!I170</f>
        <v>-1.7099999999999795</v>
      </c>
    </row>
    <row r="171" spans="1:9" x14ac:dyDescent="0.25">
      <c r="A171" s="79">
        <v>27</v>
      </c>
      <c r="B171" s="83">
        <f>+'Long Term Spreads by Qtr'!C171-'Long Term Spreads by Qtr'!B171</f>
        <v>-0.98104694351127364</v>
      </c>
      <c r="C171" s="83">
        <f>+'Long Term Spreads by Qtr'!D171-'Long Term Spreads by Qtr'!C171</f>
        <v>0.79000000000002046</v>
      </c>
      <c r="D171" s="83">
        <f>+'Long Term Spreads by Qtr'!E171-'Long Term Spreads by Qtr'!D171</f>
        <v>-1.1000000000000227</v>
      </c>
      <c r="E171" s="83">
        <f>+'Long Term Spreads by Qtr'!F171-'Long Term Spreads by Qtr'!E171</f>
        <v>0.14999999999997726</v>
      </c>
      <c r="F171" s="83">
        <f>+'Long Term Spreads by Qtr'!G171-'Long Term Spreads by Qtr'!F171</f>
        <v>-8.9999999999974989E-2</v>
      </c>
      <c r="G171" s="83">
        <f>+'Long Term Spreads by Qtr'!H171-'Long Term Spreads by Qtr'!G171</f>
        <v>1.5600000000000023</v>
      </c>
      <c r="H171" s="83">
        <f>+'Long Term Spreads by Qtr'!I171-'Long Term Spreads by Qtr'!H171</f>
        <v>0.26999999999998181</v>
      </c>
      <c r="I171" s="83">
        <f>+'Long Term Spreads by Qtr'!J171-'Long Term Spreads by Qtr'!I171</f>
        <v>-1.7099999999999795</v>
      </c>
    </row>
    <row r="172" spans="1:9" x14ac:dyDescent="0.25">
      <c r="A172" s="79">
        <v>28</v>
      </c>
      <c r="B172" s="83">
        <f>+'Long Term Spreads by Qtr'!C172-'Long Term Spreads by Qtr'!B172</f>
        <v>-0.98104694351127364</v>
      </c>
      <c r="C172" s="83">
        <f>+'Long Term Spreads by Qtr'!D172-'Long Term Spreads by Qtr'!C172</f>
        <v>0.79000000000002046</v>
      </c>
      <c r="D172" s="83">
        <f>+'Long Term Spreads by Qtr'!E172-'Long Term Spreads by Qtr'!D172</f>
        <v>-1.1000000000000227</v>
      </c>
      <c r="E172" s="83">
        <f>+'Long Term Spreads by Qtr'!F172-'Long Term Spreads by Qtr'!E172</f>
        <v>0.14999999999997726</v>
      </c>
      <c r="F172" s="83">
        <f>+'Long Term Spreads by Qtr'!G172-'Long Term Spreads by Qtr'!F172</f>
        <v>-8.9999999999974989E-2</v>
      </c>
      <c r="G172" s="83">
        <f>+'Long Term Spreads by Qtr'!H172-'Long Term Spreads by Qtr'!G172</f>
        <v>1.5600000000000023</v>
      </c>
      <c r="H172" s="83">
        <f>+'Long Term Spreads by Qtr'!I172-'Long Term Spreads by Qtr'!H172</f>
        <v>0.26999999999998181</v>
      </c>
      <c r="I172" s="83">
        <f>+'Long Term Spreads by Qtr'!J172-'Long Term Spreads by Qtr'!I172</f>
        <v>-1.7099999999999795</v>
      </c>
    </row>
    <row r="173" spans="1:9" x14ac:dyDescent="0.25">
      <c r="A173" s="79">
        <v>29</v>
      </c>
      <c r="B173" s="83">
        <f>+'Long Term Spreads by Qtr'!C173-'Long Term Spreads by Qtr'!B173</f>
        <v>-0.98104694351127364</v>
      </c>
      <c r="C173" s="83">
        <f>+'Long Term Spreads by Qtr'!D173-'Long Term Spreads by Qtr'!C173</f>
        <v>0.79000000000002046</v>
      </c>
      <c r="D173" s="83">
        <f>+'Long Term Spreads by Qtr'!E173-'Long Term Spreads by Qtr'!D173</f>
        <v>-1.1000000000000227</v>
      </c>
      <c r="E173" s="83">
        <f>+'Long Term Spreads by Qtr'!F173-'Long Term Spreads by Qtr'!E173</f>
        <v>0.14999999999997726</v>
      </c>
      <c r="F173" s="83">
        <f>+'Long Term Spreads by Qtr'!G173-'Long Term Spreads by Qtr'!F173</f>
        <v>-8.9999999999974989E-2</v>
      </c>
      <c r="G173" s="83">
        <f>+'Long Term Spreads by Qtr'!H173-'Long Term Spreads by Qtr'!G173</f>
        <v>1.5600000000000023</v>
      </c>
      <c r="H173" s="83">
        <f>+'Long Term Spreads by Qtr'!I173-'Long Term Spreads by Qtr'!H173</f>
        <v>0.26999999999998181</v>
      </c>
      <c r="I173" s="83">
        <f>+'Long Term Spreads by Qtr'!J173-'Long Term Spreads by Qtr'!I173</f>
        <v>-1.7099999999999795</v>
      </c>
    </row>
    <row r="174" spans="1:9" x14ac:dyDescent="0.25">
      <c r="A174" s="79">
        <v>30</v>
      </c>
      <c r="B174" s="83">
        <f>+'Long Term Spreads by Qtr'!C174-'Long Term Spreads by Qtr'!B174</f>
        <v>-0.98104694351127364</v>
      </c>
      <c r="C174" s="83">
        <f>+'Long Term Spreads by Qtr'!D174-'Long Term Spreads by Qtr'!C174</f>
        <v>0.79000000000002046</v>
      </c>
      <c r="D174" s="83">
        <f>+'Long Term Spreads by Qtr'!E174-'Long Term Spreads by Qtr'!D174</f>
        <v>-1.1000000000000227</v>
      </c>
      <c r="E174" s="83">
        <f>+'Long Term Spreads by Qtr'!F174-'Long Term Spreads by Qtr'!E174</f>
        <v>0.14999999999997726</v>
      </c>
      <c r="F174" s="83">
        <f>+'Long Term Spreads by Qtr'!G174-'Long Term Spreads by Qtr'!F174</f>
        <v>-8.9999999999974989E-2</v>
      </c>
      <c r="G174" s="83">
        <f>+'Long Term Spreads by Qtr'!H174-'Long Term Spreads by Qtr'!G174</f>
        <v>1.5600000000000023</v>
      </c>
      <c r="H174" s="83">
        <f>+'Long Term Spreads by Qtr'!I174-'Long Term Spreads by Qtr'!H174</f>
        <v>0.26999999999998181</v>
      </c>
      <c r="I174" s="83">
        <f>+'Long Term Spreads by Qtr'!J174-'Long Term Spreads by Qtr'!I174</f>
        <v>-1.7099999999999795</v>
      </c>
    </row>
    <row r="177" spans="1:9" x14ac:dyDescent="0.25">
      <c r="A177" s="3" t="s">
        <v>60</v>
      </c>
    </row>
    <row r="178" spans="1:9" x14ac:dyDescent="0.25">
      <c r="A178" s="77" t="s">
        <v>52</v>
      </c>
      <c r="B178" s="78"/>
      <c r="C178" s="31"/>
      <c r="D178" s="31"/>
      <c r="E178" s="31"/>
      <c r="F178" s="31"/>
    </row>
    <row r="179" spans="1:9" ht="45" x14ac:dyDescent="0.25">
      <c r="A179" s="28" t="s">
        <v>51</v>
      </c>
      <c r="B179" s="113" t="str">
        <f>+B144</f>
        <v>12/31/2014 less 9/30/2014</v>
      </c>
      <c r="C179" s="113" t="str">
        <f t="shared" ref="C179:G179" si="8">+C144</f>
        <v>3/31/2015 less 12/31/2014</v>
      </c>
      <c r="D179" s="113" t="str">
        <f t="shared" si="8"/>
        <v>6/30/2015 less 3/31/2015</v>
      </c>
      <c r="E179" s="113" t="str">
        <f t="shared" si="8"/>
        <v>9/30/2015 less 6/30/2015</v>
      </c>
      <c r="F179" s="113" t="str">
        <f t="shared" si="8"/>
        <v>12/31/2015 less 9/30/2015</v>
      </c>
      <c r="G179" s="113" t="str">
        <f t="shared" si="8"/>
        <v>3/31/2016 less 12/31/2015</v>
      </c>
      <c r="H179" s="113" t="str">
        <f t="shared" ref="H179:I179" si="9">+H144</f>
        <v>6/30/2016 less 3/31/2016</v>
      </c>
      <c r="I179" s="113" t="str">
        <f t="shared" si="9"/>
        <v>9/30/2016 less 6/30/2016</v>
      </c>
    </row>
    <row r="180" spans="1:9" x14ac:dyDescent="0.25">
      <c r="A180" s="79">
        <v>1</v>
      </c>
      <c r="B180" s="83">
        <f>+'Long Term Spreads by Qtr'!C180-'Long Term Spreads by Qtr'!B180</f>
        <v>-1.1862624098812375</v>
      </c>
      <c r="C180" s="83">
        <f>+'Long Term Spreads by Qtr'!D180-'Long Term Spreads by Qtr'!C180</f>
        <v>1.0399999999999636</v>
      </c>
      <c r="D180" s="83">
        <f>+'Long Term Spreads by Qtr'!E180-'Long Term Spreads by Qtr'!D180</f>
        <v>-1.6899999999999409</v>
      </c>
      <c r="E180" s="83">
        <f>+'Long Term Spreads by Qtr'!F180-'Long Term Spreads by Qtr'!E180</f>
        <v>-1.1399999999999864</v>
      </c>
      <c r="F180" s="83">
        <f>+'Long Term Spreads by Qtr'!G180-'Long Term Spreads by Qtr'!F180</f>
        <v>-3.0300000000000864</v>
      </c>
      <c r="G180" s="83">
        <f>+'Long Term Spreads by Qtr'!H180-'Long Term Spreads by Qtr'!G180</f>
        <v>-0.5</v>
      </c>
      <c r="H180" s="83">
        <f>+'Long Term Spreads by Qtr'!I180-'Long Term Spreads by Qtr'!H180</f>
        <v>-3.3899999999999864</v>
      </c>
      <c r="I180" s="83">
        <f>+'Long Term Spreads by Qtr'!J180-'Long Term Spreads by Qtr'!I180</f>
        <v>-4.7899999999999636</v>
      </c>
    </row>
    <row r="181" spans="1:9" x14ac:dyDescent="0.25">
      <c r="A181" s="79">
        <v>2</v>
      </c>
      <c r="B181" s="83">
        <f>+'Long Term Spreads by Qtr'!C181-'Long Term Spreads by Qtr'!B181</f>
        <v>-1.1862624098812375</v>
      </c>
      <c r="C181" s="83">
        <f>+'Long Term Spreads by Qtr'!D181-'Long Term Spreads by Qtr'!C181</f>
        <v>1.0399999999999636</v>
      </c>
      <c r="D181" s="83">
        <f>+'Long Term Spreads by Qtr'!E181-'Long Term Spreads by Qtr'!D181</f>
        <v>-1.6899999999999409</v>
      </c>
      <c r="E181" s="83">
        <f>+'Long Term Spreads by Qtr'!F181-'Long Term Spreads by Qtr'!E181</f>
        <v>-1.1399999999999864</v>
      </c>
      <c r="F181" s="83">
        <f>+'Long Term Spreads by Qtr'!G181-'Long Term Spreads by Qtr'!F181</f>
        <v>-3.0300000000000864</v>
      </c>
      <c r="G181" s="83">
        <f>+'Long Term Spreads by Qtr'!H181-'Long Term Spreads by Qtr'!G181</f>
        <v>-0.5</v>
      </c>
      <c r="H181" s="83">
        <f>+'Long Term Spreads by Qtr'!I181-'Long Term Spreads by Qtr'!H181</f>
        <v>-3.3899999999999864</v>
      </c>
      <c r="I181" s="83">
        <f>+'Long Term Spreads by Qtr'!J181-'Long Term Spreads by Qtr'!I181</f>
        <v>-4.7899999999999636</v>
      </c>
    </row>
    <row r="182" spans="1:9" x14ac:dyDescent="0.25">
      <c r="A182" s="79">
        <v>3</v>
      </c>
      <c r="B182" s="83">
        <f>+'Long Term Spreads by Qtr'!C182-'Long Term Spreads by Qtr'!B182</f>
        <v>-1.1862624098812375</v>
      </c>
      <c r="C182" s="83">
        <f>+'Long Term Spreads by Qtr'!D182-'Long Term Spreads by Qtr'!C182</f>
        <v>1.0399999999999636</v>
      </c>
      <c r="D182" s="83">
        <f>+'Long Term Spreads by Qtr'!E182-'Long Term Spreads by Qtr'!D182</f>
        <v>-1.6899999999999409</v>
      </c>
      <c r="E182" s="83">
        <f>+'Long Term Spreads by Qtr'!F182-'Long Term Spreads by Qtr'!E182</f>
        <v>-1.1399999999999864</v>
      </c>
      <c r="F182" s="83">
        <f>+'Long Term Spreads by Qtr'!G182-'Long Term Spreads by Qtr'!F182</f>
        <v>-3.0300000000000864</v>
      </c>
      <c r="G182" s="83">
        <f>+'Long Term Spreads by Qtr'!H182-'Long Term Spreads by Qtr'!G182</f>
        <v>-0.5</v>
      </c>
      <c r="H182" s="83">
        <f>+'Long Term Spreads by Qtr'!I182-'Long Term Spreads by Qtr'!H182</f>
        <v>-3.3899999999999864</v>
      </c>
      <c r="I182" s="83">
        <f>+'Long Term Spreads by Qtr'!J182-'Long Term Spreads by Qtr'!I182</f>
        <v>-4.7899999999999636</v>
      </c>
    </row>
    <row r="183" spans="1:9" x14ac:dyDescent="0.25">
      <c r="A183" s="79">
        <v>4</v>
      </c>
      <c r="B183" s="83">
        <f>+'Long Term Spreads by Qtr'!C183-'Long Term Spreads by Qtr'!B183</f>
        <v>-1.1862624098812375</v>
      </c>
      <c r="C183" s="83">
        <f>+'Long Term Spreads by Qtr'!D183-'Long Term Spreads by Qtr'!C183</f>
        <v>1.0399999999999636</v>
      </c>
      <c r="D183" s="83">
        <f>+'Long Term Spreads by Qtr'!E183-'Long Term Spreads by Qtr'!D183</f>
        <v>-1.6899999999999409</v>
      </c>
      <c r="E183" s="83">
        <f>+'Long Term Spreads by Qtr'!F183-'Long Term Spreads by Qtr'!E183</f>
        <v>-1.1399999999999864</v>
      </c>
      <c r="F183" s="83">
        <f>+'Long Term Spreads by Qtr'!G183-'Long Term Spreads by Qtr'!F183</f>
        <v>-3.0300000000000864</v>
      </c>
      <c r="G183" s="83">
        <f>+'Long Term Spreads by Qtr'!H183-'Long Term Spreads by Qtr'!G183</f>
        <v>-0.5</v>
      </c>
      <c r="H183" s="83">
        <f>+'Long Term Spreads by Qtr'!I183-'Long Term Spreads by Qtr'!H183</f>
        <v>-3.3899999999999864</v>
      </c>
      <c r="I183" s="83">
        <f>+'Long Term Spreads by Qtr'!J183-'Long Term Spreads by Qtr'!I183</f>
        <v>-4.7899999999999636</v>
      </c>
    </row>
    <row r="184" spans="1:9" x14ac:dyDescent="0.25">
      <c r="A184" s="79">
        <v>5</v>
      </c>
      <c r="B184" s="83">
        <f>+'Long Term Spreads by Qtr'!C184-'Long Term Spreads by Qtr'!B184</f>
        <v>-1.1862624098812375</v>
      </c>
      <c r="C184" s="83">
        <f>+'Long Term Spreads by Qtr'!D184-'Long Term Spreads by Qtr'!C184</f>
        <v>1.0399999999999636</v>
      </c>
      <c r="D184" s="83">
        <f>+'Long Term Spreads by Qtr'!E184-'Long Term Spreads by Qtr'!D184</f>
        <v>-1.6899999999999409</v>
      </c>
      <c r="E184" s="83">
        <f>+'Long Term Spreads by Qtr'!F184-'Long Term Spreads by Qtr'!E184</f>
        <v>-1.1399999999999864</v>
      </c>
      <c r="F184" s="83">
        <f>+'Long Term Spreads by Qtr'!G184-'Long Term Spreads by Qtr'!F184</f>
        <v>-3.0300000000000864</v>
      </c>
      <c r="G184" s="83">
        <f>+'Long Term Spreads by Qtr'!H184-'Long Term Spreads by Qtr'!G184</f>
        <v>-0.5</v>
      </c>
      <c r="H184" s="83">
        <f>+'Long Term Spreads by Qtr'!I184-'Long Term Spreads by Qtr'!H184</f>
        <v>-3.3899999999999864</v>
      </c>
      <c r="I184" s="83">
        <f>+'Long Term Spreads by Qtr'!J184-'Long Term Spreads by Qtr'!I184</f>
        <v>-4.7899999999999636</v>
      </c>
    </row>
    <row r="185" spans="1:9" x14ac:dyDescent="0.25">
      <c r="A185" s="79">
        <v>6</v>
      </c>
      <c r="B185" s="83">
        <f>+'Long Term Spreads by Qtr'!C185-'Long Term Spreads by Qtr'!B185</f>
        <v>-1.1862624098812375</v>
      </c>
      <c r="C185" s="83">
        <f>+'Long Term Spreads by Qtr'!D185-'Long Term Spreads by Qtr'!C185</f>
        <v>1.0399999999999636</v>
      </c>
      <c r="D185" s="83">
        <f>+'Long Term Spreads by Qtr'!E185-'Long Term Spreads by Qtr'!D185</f>
        <v>-1.6899999999999409</v>
      </c>
      <c r="E185" s="83">
        <f>+'Long Term Spreads by Qtr'!F185-'Long Term Spreads by Qtr'!E185</f>
        <v>-1.1399999999999864</v>
      </c>
      <c r="F185" s="83">
        <f>+'Long Term Spreads by Qtr'!G185-'Long Term Spreads by Qtr'!F185</f>
        <v>-3.0300000000000864</v>
      </c>
      <c r="G185" s="83">
        <f>+'Long Term Spreads by Qtr'!H185-'Long Term Spreads by Qtr'!G185</f>
        <v>-0.5</v>
      </c>
      <c r="H185" s="83">
        <f>+'Long Term Spreads by Qtr'!I185-'Long Term Spreads by Qtr'!H185</f>
        <v>-3.3899999999999864</v>
      </c>
      <c r="I185" s="83">
        <f>+'Long Term Spreads by Qtr'!J185-'Long Term Spreads by Qtr'!I185</f>
        <v>-4.7899999999999636</v>
      </c>
    </row>
    <row r="186" spans="1:9" x14ac:dyDescent="0.25">
      <c r="A186" s="79">
        <v>7</v>
      </c>
      <c r="B186" s="83">
        <f>+'Long Term Spreads by Qtr'!C186-'Long Term Spreads by Qtr'!B186</f>
        <v>-1.1862624098812375</v>
      </c>
      <c r="C186" s="83">
        <f>+'Long Term Spreads by Qtr'!D186-'Long Term Spreads by Qtr'!C186</f>
        <v>1.0399999999999636</v>
      </c>
      <c r="D186" s="83">
        <f>+'Long Term Spreads by Qtr'!E186-'Long Term Spreads by Qtr'!D186</f>
        <v>-1.6899999999999409</v>
      </c>
      <c r="E186" s="83">
        <f>+'Long Term Spreads by Qtr'!F186-'Long Term Spreads by Qtr'!E186</f>
        <v>-1.1399999999999864</v>
      </c>
      <c r="F186" s="83">
        <f>+'Long Term Spreads by Qtr'!G186-'Long Term Spreads by Qtr'!F186</f>
        <v>-3.0300000000000864</v>
      </c>
      <c r="G186" s="83">
        <f>+'Long Term Spreads by Qtr'!H186-'Long Term Spreads by Qtr'!G186</f>
        <v>-0.5</v>
      </c>
      <c r="H186" s="83">
        <f>+'Long Term Spreads by Qtr'!I186-'Long Term Spreads by Qtr'!H186</f>
        <v>-3.3899999999999864</v>
      </c>
      <c r="I186" s="83">
        <f>+'Long Term Spreads by Qtr'!J186-'Long Term Spreads by Qtr'!I186</f>
        <v>-4.7899999999999636</v>
      </c>
    </row>
    <row r="187" spans="1:9" x14ac:dyDescent="0.25">
      <c r="A187" s="79">
        <v>8</v>
      </c>
      <c r="B187" s="83">
        <f>+'Long Term Spreads by Qtr'!C187-'Long Term Spreads by Qtr'!B187</f>
        <v>-1.1862624098812375</v>
      </c>
      <c r="C187" s="83">
        <f>+'Long Term Spreads by Qtr'!D187-'Long Term Spreads by Qtr'!C187</f>
        <v>1.0399999999999636</v>
      </c>
      <c r="D187" s="83">
        <f>+'Long Term Spreads by Qtr'!E187-'Long Term Spreads by Qtr'!D187</f>
        <v>-1.6899999999999409</v>
      </c>
      <c r="E187" s="83">
        <f>+'Long Term Spreads by Qtr'!F187-'Long Term Spreads by Qtr'!E187</f>
        <v>-1.1399999999999864</v>
      </c>
      <c r="F187" s="83">
        <f>+'Long Term Spreads by Qtr'!G187-'Long Term Spreads by Qtr'!F187</f>
        <v>-3.0300000000000864</v>
      </c>
      <c r="G187" s="83">
        <f>+'Long Term Spreads by Qtr'!H187-'Long Term Spreads by Qtr'!G187</f>
        <v>-0.5</v>
      </c>
      <c r="H187" s="83">
        <f>+'Long Term Spreads by Qtr'!I187-'Long Term Spreads by Qtr'!H187</f>
        <v>-3.3899999999999864</v>
      </c>
      <c r="I187" s="83">
        <f>+'Long Term Spreads by Qtr'!J187-'Long Term Spreads by Qtr'!I187</f>
        <v>-4.7899999999999636</v>
      </c>
    </row>
    <row r="188" spans="1:9" x14ac:dyDescent="0.25">
      <c r="A188" s="79">
        <v>9</v>
      </c>
      <c r="B188" s="83">
        <f>+'Long Term Spreads by Qtr'!C188-'Long Term Spreads by Qtr'!B188</f>
        <v>-1.1862624098812375</v>
      </c>
      <c r="C188" s="83">
        <f>+'Long Term Spreads by Qtr'!D188-'Long Term Spreads by Qtr'!C188</f>
        <v>1.0399999999999636</v>
      </c>
      <c r="D188" s="83">
        <f>+'Long Term Spreads by Qtr'!E188-'Long Term Spreads by Qtr'!D188</f>
        <v>-1.6899999999999409</v>
      </c>
      <c r="E188" s="83">
        <f>+'Long Term Spreads by Qtr'!F188-'Long Term Spreads by Qtr'!E188</f>
        <v>-1.1399999999999864</v>
      </c>
      <c r="F188" s="83">
        <f>+'Long Term Spreads by Qtr'!G188-'Long Term Spreads by Qtr'!F188</f>
        <v>-3.0300000000000864</v>
      </c>
      <c r="G188" s="83">
        <f>+'Long Term Spreads by Qtr'!H188-'Long Term Spreads by Qtr'!G188</f>
        <v>-0.5</v>
      </c>
      <c r="H188" s="83">
        <f>+'Long Term Spreads by Qtr'!I188-'Long Term Spreads by Qtr'!H188</f>
        <v>-3.3899999999999864</v>
      </c>
      <c r="I188" s="83">
        <f>+'Long Term Spreads by Qtr'!J188-'Long Term Spreads by Qtr'!I188</f>
        <v>-4.7899999999999636</v>
      </c>
    </row>
    <row r="189" spans="1:9" x14ac:dyDescent="0.25">
      <c r="A189" s="79">
        <v>10</v>
      </c>
      <c r="B189" s="83">
        <f>+'Long Term Spreads by Qtr'!C189-'Long Term Spreads by Qtr'!B189</f>
        <v>-1.1862624098812375</v>
      </c>
      <c r="C189" s="83">
        <f>+'Long Term Spreads by Qtr'!D189-'Long Term Spreads by Qtr'!C189</f>
        <v>1.0399999999999636</v>
      </c>
      <c r="D189" s="83">
        <f>+'Long Term Spreads by Qtr'!E189-'Long Term Spreads by Qtr'!D189</f>
        <v>-1.6899999999999409</v>
      </c>
      <c r="E189" s="83">
        <f>+'Long Term Spreads by Qtr'!F189-'Long Term Spreads by Qtr'!E189</f>
        <v>-1.1399999999999864</v>
      </c>
      <c r="F189" s="83">
        <f>+'Long Term Spreads by Qtr'!G189-'Long Term Spreads by Qtr'!F189</f>
        <v>-3.0300000000000864</v>
      </c>
      <c r="G189" s="83">
        <f>+'Long Term Spreads by Qtr'!H189-'Long Term Spreads by Qtr'!G189</f>
        <v>-0.5</v>
      </c>
      <c r="H189" s="83">
        <f>+'Long Term Spreads by Qtr'!I189-'Long Term Spreads by Qtr'!H189</f>
        <v>-3.3899999999999864</v>
      </c>
      <c r="I189" s="83">
        <f>+'Long Term Spreads by Qtr'!J189-'Long Term Spreads by Qtr'!I189</f>
        <v>-4.7899999999999636</v>
      </c>
    </row>
    <row r="190" spans="1:9" x14ac:dyDescent="0.25">
      <c r="A190" s="79">
        <v>11</v>
      </c>
      <c r="B190" s="83">
        <f>+'Long Term Spreads by Qtr'!C190-'Long Term Spreads by Qtr'!B190</f>
        <v>-1.1862624098812375</v>
      </c>
      <c r="C190" s="83">
        <f>+'Long Term Spreads by Qtr'!D190-'Long Term Spreads by Qtr'!C190</f>
        <v>1.0399999999999636</v>
      </c>
      <c r="D190" s="83">
        <f>+'Long Term Spreads by Qtr'!E190-'Long Term Spreads by Qtr'!D190</f>
        <v>-1.6899999999999409</v>
      </c>
      <c r="E190" s="83">
        <f>+'Long Term Spreads by Qtr'!F190-'Long Term Spreads by Qtr'!E190</f>
        <v>-1.1399999999999864</v>
      </c>
      <c r="F190" s="83">
        <f>+'Long Term Spreads by Qtr'!G190-'Long Term Spreads by Qtr'!F190</f>
        <v>-3.0300000000000864</v>
      </c>
      <c r="G190" s="83">
        <f>+'Long Term Spreads by Qtr'!H190-'Long Term Spreads by Qtr'!G190</f>
        <v>-0.5</v>
      </c>
      <c r="H190" s="83">
        <f>+'Long Term Spreads by Qtr'!I190-'Long Term Spreads by Qtr'!H190</f>
        <v>-3.3899999999999864</v>
      </c>
      <c r="I190" s="83">
        <f>+'Long Term Spreads by Qtr'!J190-'Long Term Spreads by Qtr'!I190</f>
        <v>-4.7899999999999636</v>
      </c>
    </row>
    <row r="191" spans="1:9" x14ac:dyDescent="0.25">
      <c r="A191" s="79">
        <v>12</v>
      </c>
      <c r="B191" s="83">
        <f>+'Long Term Spreads by Qtr'!C191-'Long Term Spreads by Qtr'!B191</f>
        <v>-1.1862624098812375</v>
      </c>
      <c r="C191" s="83">
        <f>+'Long Term Spreads by Qtr'!D191-'Long Term Spreads by Qtr'!C191</f>
        <v>1.0399999999999636</v>
      </c>
      <c r="D191" s="83">
        <f>+'Long Term Spreads by Qtr'!E191-'Long Term Spreads by Qtr'!D191</f>
        <v>-1.6899999999999409</v>
      </c>
      <c r="E191" s="83">
        <f>+'Long Term Spreads by Qtr'!F191-'Long Term Spreads by Qtr'!E191</f>
        <v>-1.1399999999999864</v>
      </c>
      <c r="F191" s="83">
        <f>+'Long Term Spreads by Qtr'!G191-'Long Term Spreads by Qtr'!F191</f>
        <v>-3.0300000000000864</v>
      </c>
      <c r="G191" s="83">
        <f>+'Long Term Spreads by Qtr'!H191-'Long Term Spreads by Qtr'!G191</f>
        <v>-0.5</v>
      </c>
      <c r="H191" s="83">
        <f>+'Long Term Spreads by Qtr'!I191-'Long Term Spreads by Qtr'!H191</f>
        <v>-3.3899999999999864</v>
      </c>
      <c r="I191" s="83">
        <f>+'Long Term Spreads by Qtr'!J191-'Long Term Spreads by Qtr'!I191</f>
        <v>-4.7899999999999636</v>
      </c>
    </row>
    <row r="192" spans="1:9" x14ac:dyDescent="0.25">
      <c r="A192" s="79">
        <v>13</v>
      </c>
      <c r="B192" s="83">
        <f>+'Long Term Spreads by Qtr'!C192-'Long Term Spreads by Qtr'!B192</f>
        <v>-1.1862624098812375</v>
      </c>
      <c r="C192" s="83">
        <f>+'Long Term Spreads by Qtr'!D192-'Long Term Spreads by Qtr'!C192</f>
        <v>1.0399999999999636</v>
      </c>
      <c r="D192" s="83">
        <f>+'Long Term Spreads by Qtr'!E192-'Long Term Spreads by Qtr'!D192</f>
        <v>-1.6899999999999409</v>
      </c>
      <c r="E192" s="83">
        <f>+'Long Term Spreads by Qtr'!F192-'Long Term Spreads by Qtr'!E192</f>
        <v>-1.1399999999999864</v>
      </c>
      <c r="F192" s="83">
        <f>+'Long Term Spreads by Qtr'!G192-'Long Term Spreads by Qtr'!F192</f>
        <v>-3.0300000000000864</v>
      </c>
      <c r="G192" s="83">
        <f>+'Long Term Spreads by Qtr'!H192-'Long Term Spreads by Qtr'!G192</f>
        <v>-0.5</v>
      </c>
      <c r="H192" s="83">
        <f>+'Long Term Spreads by Qtr'!I192-'Long Term Spreads by Qtr'!H192</f>
        <v>-3.3899999999999864</v>
      </c>
      <c r="I192" s="83">
        <f>+'Long Term Spreads by Qtr'!J192-'Long Term Spreads by Qtr'!I192</f>
        <v>-4.7899999999999636</v>
      </c>
    </row>
    <row r="193" spans="1:9" x14ac:dyDescent="0.25">
      <c r="A193" s="79">
        <v>14</v>
      </c>
      <c r="B193" s="83">
        <f>+'Long Term Spreads by Qtr'!C193-'Long Term Spreads by Qtr'!B193</f>
        <v>-1.1862624098812375</v>
      </c>
      <c r="C193" s="83">
        <f>+'Long Term Spreads by Qtr'!D193-'Long Term Spreads by Qtr'!C193</f>
        <v>1.0399999999999636</v>
      </c>
      <c r="D193" s="83">
        <f>+'Long Term Spreads by Qtr'!E193-'Long Term Spreads by Qtr'!D193</f>
        <v>-1.6899999999999409</v>
      </c>
      <c r="E193" s="83">
        <f>+'Long Term Spreads by Qtr'!F193-'Long Term Spreads by Qtr'!E193</f>
        <v>-1.1399999999999864</v>
      </c>
      <c r="F193" s="83">
        <f>+'Long Term Spreads by Qtr'!G193-'Long Term Spreads by Qtr'!F193</f>
        <v>-3.0300000000000864</v>
      </c>
      <c r="G193" s="83">
        <f>+'Long Term Spreads by Qtr'!H193-'Long Term Spreads by Qtr'!G193</f>
        <v>-0.5</v>
      </c>
      <c r="H193" s="83">
        <f>+'Long Term Spreads by Qtr'!I193-'Long Term Spreads by Qtr'!H193</f>
        <v>-3.3899999999999864</v>
      </c>
      <c r="I193" s="83">
        <f>+'Long Term Spreads by Qtr'!J193-'Long Term Spreads by Qtr'!I193</f>
        <v>-4.7899999999999636</v>
      </c>
    </row>
    <row r="194" spans="1:9" x14ac:dyDescent="0.25">
      <c r="A194" s="79">
        <v>15</v>
      </c>
      <c r="B194" s="83">
        <f>+'Long Term Spreads by Qtr'!C194-'Long Term Spreads by Qtr'!B194</f>
        <v>-1.1862624098812375</v>
      </c>
      <c r="C194" s="83">
        <f>+'Long Term Spreads by Qtr'!D194-'Long Term Spreads by Qtr'!C194</f>
        <v>1.0399999999999636</v>
      </c>
      <c r="D194" s="83">
        <f>+'Long Term Spreads by Qtr'!E194-'Long Term Spreads by Qtr'!D194</f>
        <v>-1.6899999999999409</v>
      </c>
      <c r="E194" s="83">
        <f>+'Long Term Spreads by Qtr'!F194-'Long Term Spreads by Qtr'!E194</f>
        <v>-1.1399999999999864</v>
      </c>
      <c r="F194" s="83">
        <f>+'Long Term Spreads by Qtr'!G194-'Long Term Spreads by Qtr'!F194</f>
        <v>-3.0300000000000864</v>
      </c>
      <c r="G194" s="83">
        <f>+'Long Term Spreads by Qtr'!H194-'Long Term Spreads by Qtr'!G194</f>
        <v>-0.5</v>
      </c>
      <c r="H194" s="83">
        <f>+'Long Term Spreads by Qtr'!I194-'Long Term Spreads by Qtr'!H194</f>
        <v>-3.3899999999999864</v>
      </c>
      <c r="I194" s="83">
        <f>+'Long Term Spreads by Qtr'!J194-'Long Term Spreads by Qtr'!I194</f>
        <v>-4.7899999999999636</v>
      </c>
    </row>
    <row r="195" spans="1:9" x14ac:dyDescent="0.25">
      <c r="A195" s="79">
        <v>16</v>
      </c>
      <c r="B195" s="83">
        <f>+'Long Term Spreads by Qtr'!C195-'Long Term Spreads by Qtr'!B195</f>
        <v>-1.1862624098812375</v>
      </c>
      <c r="C195" s="83">
        <f>+'Long Term Spreads by Qtr'!D195-'Long Term Spreads by Qtr'!C195</f>
        <v>1.0399999999999636</v>
      </c>
      <c r="D195" s="83">
        <f>+'Long Term Spreads by Qtr'!E195-'Long Term Spreads by Qtr'!D195</f>
        <v>-1.6899999999999409</v>
      </c>
      <c r="E195" s="83">
        <f>+'Long Term Spreads by Qtr'!F195-'Long Term Spreads by Qtr'!E195</f>
        <v>-1.1399999999999864</v>
      </c>
      <c r="F195" s="83">
        <f>+'Long Term Spreads by Qtr'!G195-'Long Term Spreads by Qtr'!F195</f>
        <v>-3.0300000000000864</v>
      </c>
      <c r="G195" s="83">
        <f>+'Long Term Spreads by Qtr'!H195-'Long Term Spreads by Qtr'!G195</f>
        <v>-0.5</v>
      </c>
      <c r="H195" s="83">
        <f>+'Long Term Spreads by Qtr'!I195-'Long Term Spreads by Qtr'!H195</f>
        <v>-3.3899999999999864</v>
      </c>
      <c r="I195" s="83">
        <f>+'Long Term Spreads by Qtr'!J195-'Long Term Spreads by Qtr'!I195</f>
        <v>-4.7899999999999636</v>
      </c>
    </row>
    <row r="196" spans="1:9" x14ac:dyDescent="0.25">
      <c r="A196" s="79">
        <v>17</v>
      </c>
      <c r="B196" s="83">
        <f>+'Long Term Spreads by Qtr'!C196-'Long Term Spreads by Qtr'!B196</f>
        <v>-1.1862624098812375</v>
      </c>
      <c r="C196" s="83">
        <f>+'Long Term Spreads by Qtr'!D196-'Long Term Spreads by Qtr'!C196</f>
        <v>1.0399999999999636</v>
      </c>
      <c r="D196" s="83">
        <f>+'Long Term Spreads by Qtr'!E196-'Long Term Spreads by Qtr'!D196</f>
        <v>-1.6899999999999409</v>
      </c>
      <c r="E196" s="83">
        <f>+'Long Term Spreads by Qtr'!F196-'Long Term Spreads by Qtr'!E196</f>
        <v>-1.1399999999999864</v>
      </c>
      <c r="F196" s="83">
        <f>+'Long Term Spreads by Qtr'!G196-'Long Term Spreads by Qtr'!F196</f>
        <v>-3.0300000000000864</v>
      </c>
      <c r="G196" s="83">
        <f>+'Long Term Spreads by Qtr'!H196-'Long Term Spreads by Qtr'!G196</f>
        <v>-0.5</v>
      </c>
      <c r="H196" s="83">
        <f>+'Long Term Spreads by Qtr'!I196-'Long Term Spreads by Qtr'!H196</f>
        <v>-3.3899999999999864</v>
      </c>
      <c r="I196" s="83">
        <f>+'Long Term Spreads by Qtr'!J196-'Long Term Spreads by Qtr'!I196</f>
        <v>-4.7899999999999636</v>
      </c>
    </row>
    <row r="197" spans="1:9" x14ac:dyDescent="0.25">
      <c r="A197" s="79">
        <v>18</v>
      </c>
      <c r="B197" s="83">
        <f>+'Long Term Spreads by Qtr'!C197-'Long Term Spreads by Qtr'!B197</f>
        <v>-1.1862624098812375</v>
      </c>
      <c r="C197" s="83">
        <f>+'Long Term Spreads by Qtr'!D197-'Long Term Spreads by Qtr'!C197</f>
        <v>1.0399999999999636</v>
      </c>
      <c r="D197" s="83">
        <f>+'Long Term Spreads by Qtr'!E197-'Long Term Spreads by Qtr'!D197</f>
        <v>-1.6899999999999409</v>
      </c>
      <c r="E197" s="83">
        <f>+'Long Term Spreads by Qtr'!F197-'Long Term Spreads by Qtr'!E197</f>
        <v>-1.1399999999999864</v>
      </c>
      <c r="F197" s="83">
        <f>+'Long Term Spreads by Qtr'!G197-'Long Term Spreads by Qtr'!F197</f>
        <v>-3.0300000000000864</v>
      </c>
      <c r="G197" s="83">
        <f>+'Long Term Spreads by Qtr'!H197-'Long Term Spreads by Qtr'!G197</f>
        <v>-0.5</v>
      </c>
      <c r="H197" s="83">
        <f>+'Long Term Spreads by Qtr'!I197-'Long Term Spreads by Qtr'!H197</f>
        <v>-3.3899999999999864</v>
      </c>
      <c r="I197" s="83">
        <f>+'Long Term Spreads by Qtr'!J197-'Long Term Spreads by Qtr'!I197</f>
        <v>-4.7899999999999636</v>
      </c>
    </row>
    <row r="198" spans="1:9" x14ac:dyDescent="0.25">
      <c r="A198" s="79">
        <v>19</v>
      </c>
      <c r="B198" s="83">
        <f>+'Long Term Spreads by Qtr'!C198-'Long Term Spreads by Qtr'!B198</f>
        <v>-1.1862624098812375</v>
      </c>
      <c r="C198" s="83">
        <f>+'Long Term Spreads by Qtr'!D198-'Long Term Spreads by Qtr'!C198</f>
        <v>1.0399999999999636</v>
      </c>
      <c r="D198" s="83">
        <f>+'Long Term Spreads by Qtr'!E198-'Long Term Spreads by Qtr'!D198</f>
        <v>-1.6899999999999409</v>
      </c>
      <c r="E198" s="83">
        <f>+'Long Term Spreads by Qtr'!F198-'Long Term Spreads by Qtr'!E198</f>
        <v>-1.1399999999999864</v>
      </c>
      <c r="F198" s="83">
        <f>+'Long Term Spreads by Qtr'!G198-'Long Term Spreads by Qtr'!F198</f>
        <v>-3.0300000000000864</v>
      </c>
      <c r="G198" s="83">
        <f>+'Long Term Spreads by Qtr'!H198-'Long Term Spreads by Qtr'!G198</f>
        <v>-0.5</v>
      </c>
      <c r="H198" s="83">
        <f>+'Long Term Spreads by Qtr'!I198-'Long Term Spreads by Qtr'!H198</f>
        <v>-3.3899999999999864</v>
      </c>
      <c r="I198" s="83">
        <f>+'Long Term Spreads by Qtr'!J198-'Long Term Spreads by Qtr'!I198</f>
        <v>-4.7899999999999636</v>
      </c>
    </row>
    <row r="199" spans="1:9" x14ac:dyDescent="0.25">
      <c r="A199" s="79">
        <v>20</v>
      </c>
      <c r="B199" s="83">
        <f>+'Long Term Spreads by Qtr'!C199-'Long Term Spreads by Qtr'!B199</f>
        <v>-1.1862624098812375</v>
      </c>
      <c r="C199" s="83">
        <f>+'Long Term Spreads by Qtr'!D199-'Long Term Spreads by Qtr'!C199</f>
        <v>1.0399999999999636</v>
      </c>
      <c r="D199" s="83">
        <f>+'Long Term Spreads by Qtr'!E199-'Long Term Spreads by Qtr'!D199</f>
        <v>-1.6899999999999409</v>
      </c>
      <c r="E199" s="83">
        <f>+'Long Term Spreads by Qtr'!F199-'Long Term Spreads by Qtr'!E199</f>
        <v>-1.1399999999999864</v>
      </c>
      <c r="F199" s="83">
        <f>+'Long Term Spreads by Qtr'!G199-'Long Term Spreads by Qtr'!F199</f>
        <v>-3.0300000000000864</v>
      </c>
      <c r="G199" s="83">
        <f>+'Long Term Spreads by Qtr'!H199-'Long Term Spreads by Qtr'!G199</f>
        <v>-0.5</v>
      </c>
      <c r="H199" s="83">
        <f>+'Long Term Spreads by Qtr'!I199-'Long Term Spreads by Qtr'!H199</f>
        <v>-3.3899999999999864</v>
      </c>
      <c r="I199" s="83">
        <f>+'Long Term Spreads by Qtr'!J199-'Long Term Spreads by Qtr'!I199</f>
        <v>-4.7899999999999636</v>
      </c>
    </row>
    <row r="200" spans="1:9" x14ac:dyDescent="0.25">
      <c r="A200" s="79">
        <v>21</v>
      </c>
      <c r="B200" s="83">
        <f>+'Long Term Spreads by Qtr'!C200-'Long Term Spreads by Qtr'!B200</f>
        <v>-1.1862624098812375</v>
      </c>
      <c r="C200" s="83">
        <f>+'Long Term Spreads by Qtr'!D200-'Long Term Spreads by Qtr'!C200</f>
        <v>1.0399999999999636</v>
      </c>
      <c r="D200" s="83">
        <f>+'Long Term Spreads by Qtr'!E200-'Long Term Spreads by Qtr'!D200</f>
        <v>-1.6899999999999409</v>
      </c>
      <c r="E200" s="83">
        <f>+'Long Term Spreads by Qtr'!F200-'Long Term Spreads by Qtr'!E200</f>
        <v>-1.1399999999999864</v>
      </c>
      <c r="F200" s="83">
        <f>+'Long Term Spreads by Qtr'!G200-'Long Term Spreads by Qtr'!F200</f>
        <v>-3.0300000000000864</v>
      </c>
      <c r="G200" s="83">
        <f>+'Long Term Spreads by Qtr'!H200-'Long Term Spreads by Qtr'!G200</f>
        <v>-0.5</v>
      </c>
      <c r="H200" s="83">
        <f>+'Long Term Spreads by Qtr'!I200-'Long Term Spreads by Qtr'!H200</f>
        <v>-3.3899999999999864</v>
      </c>
      <c r="I200" s="83">
        <f>+'Long Term Spreads by Qtr'!J200-'Long Term Spreads by Qtr'!I200</f>
        <v>-4.7899999999999636</v>
      </c>
    </row>
    <row r="201" spans="1:9" x14ac:dyDescent="0.25">
      <c r="A201" s="79">
        <v>22</v>
      </c>
      <c r="B201" s="83">
        <f>+'Long Term Spreads by Qtr'!C201-'Long Term Spreads by Qtr'!B201</f>
        <v>-1.1862624098812375</v>
      </c>
      <c r="C201" s="83">
        <f>+'Long Term Spreads by Qtr'!D201-'Long Term Spreads by Qtr'!C201</f>
        <v>1.0399999999999636</v>
      </c>
      <c r="D201" s="83">
        <f>+'Long Term Spreads by Qtr'!E201-'Long Term Spreads by Qtr'!D201</f>
        <v>-1.6899999999999409</v>
      </c>
      <c r="E201" s="83">
        <f>+'Long Term Spreads by Qtr'!F201-'Long Term Spreads by Qtr'!E201</f>
        <v>-1.1399999999999864</v>
      </c>
      <c r="F201" s="83">
        <f>+'Long Term Spreads by Qtr'!G201-'Long Term Spreads by Qtr'!F201</f>
        <v>-3.0300000000000864</v>
      </c>
      <c r="G201" s="83">
        <f>+'Long Term Spreads by Qtr'!H201-'Long Term Spreads by Qtr'!G201</f>
        <v>-0.5</v>
      </c>
      <c r="H201" s="83">
        <f>+'Long Term Spreads by Qtr'!I201-'Long Term Spreads by Qtr'!H201</f>
        <v>-3.3899999999999864</v>
      </c>
      <c r="I201" s="83">
        <f>+'Long Term Spreads by Qtr'!J201-'Long Term Spreads by Qtr'!I201</f>
        <v>-4.7899999999999636</v>
      </c>
    </row>
    <row r="202" spans="1:9" x14ac:dyDescent="0.25">
      <c r="A202" s="79">
        <v>23</v>
      </c>
      <c r="B202" s="83">
        <f>+'Long Term Spreads by Qtr'!C202-'Long Term Spreads by Qtr'!B202</f>
        <v>-1.1862624098812375</v>
      </c>
      <c r="C202" s="83">
        <f>+'Long Term Spreads by Qtr'!D202-'Long Term Spreads by Qtr'!C202</f>
        <v>1.0399999999999636</v>
      </c>
      <c r="D202" s="83">
        <f>+'Long Term Spreads by Qtr'!E202-'Long Term Spreads by Qtr'!D202</f>
        <v>-1.6899999999999409</v>
      </c>
      <c r="E202" s="83">
        <f>+'Long Term Spreads by Qtr'!F202-'Long Term Spreads by Qtr'!E202</f>
        <v>-1.1399999999999864</v>
      </c>
      <c r="F202" s="83">
        <f>+'Long Term Spreads by Qtr'!G202-'Long Term Spreads by Qtr'!F202</f>
        <v>-3.0300000000000864</v>
      </c>
      <c r="G202" s="83">
        <f>+'Long Term Spreads by Qtr'!H202-'Long Term Spreads by Qtr'!G202</f>
        <v>-0.5</v>
      </c>
      <c r="H202" s="83">
        <f>+'Long Term Spreads by Qtr'!I202-'Long Term Spreads by Qtr'!H202</f>
        <v>-3.3899999999999864</v>
      </c>
      <c r="I202" s="83">
        <f>+'Long Term Spreads by Qtr'!J202-'Long Term Spreads by Qtr'!I202</f>
        <v>-4.7899999999999636</v>
      </c>
    </row>
    <row r="203" spans="1:9" x14ac:dyDescent="0.25">
      <c r="A203" s="79">
        <v>24</v>
      </c>
      <c r="B203" s="83">
        <f>+'Long Term Spreads by Qtr'!C203-'Long Term Spreads by Qtr'!B203</f>
        <v>-1.1862624098812375</v>
      </c>
      <c r="C203" s="83">
        <f>+'Long Term Spreads by Qtr'!D203-'Long Term Spreads by Qtr'!C203</f>
        <v>1.0399999999999636</v>
      </c>
      <c r="D203" s="83">
        <f>+'Long Term Spreads by Qtr'!E203-'Long Term Spreads by Qtr'!D203</f>
        <v>-1.6899999999999409</v>
      </c>
      <c r="E203" s="83">
        <f>+'Long Term Spreads by Qtr'!F203-'Long Term Spreads by Qtr'!E203</f>
        <v>-1.1399999999999864</v>
      </c>
      <c r="F203" s="83">
        <f>+'Long Term Spreads by Qtr'!G203-'Long Term Spreads by Qtr'!F203</f>
        <v>-3.0300000000000864</v>
      </c>
      <c r="G203" s="83">
        <f>+'Long Term Spreads by Qtr'!H203-'Long Term Spreads by Qtr'!G203</f>
        <v>-0.5</v>
      </c>
      <c r="H203" s="83">
        <f>+'Long Term Spreads by Qtr'!I203-'Long Term Spreads by Qtr'!H203</f>
        <v>-3.3899999999999864</v>
      </c>
      <c r="I203" s="83">
        <f>+'Long Term Spreads by Qtr'!J203-'Long Term Spreads by Qtr'!I203</f>
        <v>-4.7899999999999636</v>
      </c>
    </row>
    <row r="204" spans="1:9" x14ac:dyDescent="0.25">
      <c r="A204" s="79">
        <v>25</v>
      </c>
      <c r="B204" s="83">
        <f>+'Long Term Spreads by Qtr'!C204-'Long Term Spreads by Qtr'!B204</f>
        <v>-1.1862624098812375</v>
      </c>
      <c r="C204" s="83">
        <f>+'Long Term Spreads by Qtr'!D204-'Long Term Spreads by Qtr'!C204</f>
        <v>1.0399999999999636</v>
      </c>
      <c r="D204" s="83">
        <f>+'Long Term Spreads by Qtr'!E204-'Long Term Spreads by Qtr'!D204</f>
        <v>-1.6899999999999409</v>
      </c>
      <c r="E204" s="83">
        <f>+'Long Term Spreads by Qtr'!F204-'Long Term Spreads by Qtr'!E204</f>
        <v>-1.1399999999999864</v>
      </c>
      <c r="F204" s="83">
        <f>+'Long Term Spreads by Qtr'!G204-'Long Term Spreads by Qtr'!F204</f>
        <v>-3.0300000000000864</v>
      </c>
      <c r="G204" s="83">
        <f>+'Long Term Spreads by Qtr'!H204-'Long Term Spreads by Qtr'!G204</f>
        <v>-0.5</v>
      </c>
      <c r="H204" s="83">
        <f>+'Long Term Spreads by Qtr'!I204-'Long Term Spreads by Qtr'!H204</f>
        <v>-3.3899999999999864</v>
      </c>
      <c r="I204" s="83">
        <f>+'Long Term Spreads by Qtr'!J204-'Long Term Spreads by Qtr'!I204</f>
        <v>-4.7899999999999636</v>
      </c>
    </row>
    <row r="205" spans="1:9" x14ac:dyDescent="0.25">
      <c r="A205" s="79">
        <v>26</v>
      </c>
      <c r="B205" s="83">
        <f>+'Long Term Spreads by Qtr'!C205-'Long Term Spreads by Qtr'!B205</f>
        <v>-1.1862624098812375</v>
      </c>
      <c r="C205" s="83">
        <f>+'Long Term Spreads by Qtr'!D205-'Long Term Spreads by Qtr'!C205</f>
        <v>1.0399999999999636</v>
      </c>
      <c r="D205" s="83">
        <f>+'Long Term Spreads by Qtr'!E205-'Long Term Spreads by Qtr'!D205</f>
        <v>-1.6899999999999409</v>
      </c>
      <c r="E205" s="83">
        <f>+'Long Term Spreads by Qtr'!F205-'Long Term Spreads by Qtr'!E205</f>
        <v>-1.1399999999999864</v>
      </c>
      <c r="F205" s="83">
        <f>+'Long Term Spreads by Qtr'!G205-'Long Term Spreads by Qtr'!F205</f>
        <v>-3.0300000000000864</v>
      </c>
      <c r="G205" s="83">
        <f>+'Long Term Spreads by Qtr'!H205-'Long Term Spreads by Qtr'!G205</f>
        <v>-0.5</v>
      </c>
      <c r="H205" s="83">
        <f>+'Long Term Spreads by Qtr'!I205-'Long Term Spreads by Qtr'!H205</f>
        <v>-3.3899999999999864</v>
      </c>
      <c r="I205" s="83">
        <f>+'Long Term Spreads by Qtr'!J205-'Long Term Spreads by Qtr'!I205</f>
        <v>-4.7899999999999636</v>
      </c>
    </row>
    <row r="206" spans="1:9" x14ac:dyDescent="0.25">
      <c r="A206" s="79">
        <v>27</v>
      </c>
      <c r="B206" s="83">
        <f>+'Long Term Spreads by Qtr'!C206-'Long Term Spreads by Qtr'!B206</f>
        <v>-1.1862624098812375</v>
      </c>
      <c r="C206" s="83">
        <f>+'Long Term Spreads by Qtr'!D206-'Long Term Spreads by Qtr'!C206</f>
        <v>1.0399999999999636</v>
      </c>
      <c r="D206" s="83">
        <f>+'Long Term Spreads by Qtr'!E206-'Long Term Spreads by Qtr'!D206</f>
        <v>-1.6899999999999409</v>
      </c>
      <c r="E206" s="83">
        <f>+'Long Term Spreads by Qtr'!F206-'Long Term Spreads by Qtr'!E206</f>
        <v>-1.1399999999999864</v>
      </c>
      <c r="F206" s="83">
        <f>+'Long Term Spreads by Qtr'!G206-'Long Term Spreads by Qtr'!F206</f>
        <v>-3.0300000000000864</v>
      </c>
      <c r="G206" s="83">
        <f>+'Long Term Spreads by Qtr'!H206-'Long Term Spreads by Qtr'!G206</f>
        <v>-0.5</v>
      </c>
      <c r="H206" s="83">
        <f>+'Long Term Spreads by Qtr'!I206-'Long Term Spreads by Qtr'!H206</f>
        <v>-3.3899999999999864</v>
      </c>
      <c r="I206" s="83">
        <f>+'Long Term Spreads by Qtr'!J206-'Long Term Spreads by Qtr'!I206</f>
        <v>-4.7899999999999636</v>
      </c>
    </row>
    <row r="207" spans="1:9" x14ac:dyDescent="0.25">
      <c r="A207" s="79">
        <v>28</v>
      </c>
      <c r="B207" s="83">
        <f>+'Long Term Spreads by Qtr'!C207-'Long Term Spreads by Qtr'!B207</f>
        <v>-1.1862624098812375</v>
      </c>
      <c r="C207" s="83">
        <f>+'Long Term Spreads by Qtr'!D207-'Long Term Spreads by Qtr'!C207</f>
        <v>1.0399999999999636</v>
      </c>
      <c r="D207" s="83">
        <f>+'Long Term Spreads by Qtr'!E207-'Long Term Spreads by Qtr'!D207</f>
        <v>-1.6899999999999409</v>
      </c>
      <c r="E207" s="83">
        <f>+'Long Term Spreads by Qtr'!F207-'Long Term Spreads by Qtr'!E207</f>
        <v>-1.1399999999999864</v>
      </c>
      <c r="F207" s="83">
        <f>+'Long Term Spreads by Qtr'!G207-'Long Term Spreads by Qtr'!F207</f>
        <v>-3.0300000000000864</v>
      </c>
      <c r="G207" s="83">
        <f>+'Long Term Spreads by Qtr'!H207-'Long Term Spreads by Qtr'!G207</f>
        <v>-0.5</v>
      </c>
      <c r="H207" s="83">
        <f>+'Long Term Spreads by Qtr'!I207-'Long Term Spreads by Qtr'!H207</f>
        <v>-3.3899999999999864</v>
      </c>
      <c r="I207" s="83">
        <f>+'Long Term Spreads by Qtr'!J207-'Long Term Spreads by Qtr'!I207</f>
        <v>-4.7899999999999636</v>
      </c>
    </row>
    <row r="208" spans="1:9" x14ac:dyDescent="0.25">
      <c r="A208" s="79">
        <v>29</v>
      </c>
      <c r="B208" s="83">
        <f>+'Long Term Spreads by Qtr'!C208-'Long Term Spreads by Qtr'!B208</f>
        <v>-1.1862624098812375</v>
      </c>
      <c r="C208" s="83">
        <f>+'Long Term Spreads by Qtr'!D208-'Long Term Spreads by Qtr'!C208</f>
        <v>1.0399999999999636</v>
      </c>
      <c r="D208" s="83">
        <f>+'Long Term Spreads by Qtr'!E208-'Long Term Spreads by Qtr'!D208</f>
        <v>-1.6899999999999409</v>
      </c>
      <c r="E208" s="83">
        <f>+'Long Term Spreads by Qtr'!F208-'Long Term Spreads by Qtr'!E208</f>
        <v>-1.1399999999999864</v>
      </c>
      <c r="F208" s="83">
        <f>+'Long Term Spreads by Qtr'!G208-'Long Term Spreads by Qtr'!F208</f>
        <v>-3.0300000000000864</v>
      </c>
      <c r="G208" s="83">
        <f>+'Long Term Spreads by Qtr'!H208-'Long Term Spreads by Qtr'!G208</f>
        <v>-0.5</v>
      </c>
      <c r="H208" s="83">
        <f>+'Long Term Spreads by Qtr'!I208-'Long Term Spreads by Qtr'!H208</f>
        <v>-3.3899999999999864</v>
      </c>
      <c r="I208" s="83">
        <f>+'Long Term Spreads by Qtr'!J208-'Long Term Spreads by Qtr'!I208</f>
        <v>-4.7899999999999636</v>
      </c>
    </row>
    <row r="209" spans="1:9" x14ac:dyDescent="0.25">
      <c r="A209" s="79">
        <v>30</v>
      </c>
      <c r="B209" s="83">
        <f>+'Long Term Spreads by Qtr'!C209-'Long Term Spreads by Qtr'!B209</f>
        <v>-1.1862624098812375</v>
      </c>
      <c r="C209" s="83">
        <f>+'Long Term Spreads by Qtr'!D209-'Long Term Spreads by Qtr'!C209</f>
        <v>1.0399999999999636</v>
      </c>
      <c r="D209" s="83">
        <f>+'Long Term Spreads by Qtr'!E209-'Long Term Spreads by Qtr'!D209</f>
        <v>-1.6899999999999409</v>
      </c>
      <c r="E209" s="83">
        <f>+'Long Term Spreads by Qtr'!F209-'Long Term Spreads by Qtr'!E209</f>
        <v>-1.1399999999999864</v>
      </c>
      <c r="F209" s="83">
        <f>+'Long Term Spreads by Qtr'!G209-'Long Term Spreads by Qtr'!F209</f>
        <v>-3.0300000000000864</v>
      </c>
      <c r="G209" s="83">
        <f>+'Long Term Spreads by Qtr'!H209-'Long Term Spreads by Qtr'!G209</f>
        <v>-0.5</v>
      </c>
      <c r="H209" s="83">
        <f>+'Long Term Spreads by Qtr'!I209-'Long Term Spreads by Qtr'!H209</f>
        <v>-3.3899999999999864</v>
      </c>
      <c r="I209" s="83">
        <f>+'Long Term Spreads by Qtr'!J209-'Long Term Spreads by Qtr'!I209</f>
        <v>-4.7899999999999636</v>
      </c>
    </row>
    <row r="212" spans="1:9" x14ac:dyDescent="0.25">
      <c r="A212" s="3" t="s">
        <v>61</v>
      </c>
    </row>
    <row r="213" spans="1:9" x14ac:dyDescent="0.25">
      <c r="A213" s="77" t="s">
        <v>52</v>
      </c>
      <c r="B213" s="78"/>
      <c r="C213" s="31"/>
      <c r="D213" s="31"/>
      <c r="E213" s="31"/>
      <c r="F213" s="31"/>
    </row>
    <row r="214" spans="1:9" ht="45" x14ac:dyDescent="0.25">
      <c r="A214" s="28" t="s">
        <v>51</v>
      </c>
      <c r="B214" s="113" t="str">
        <f>+B179</f>
        <v>12/31/2014 less 9/30/2014</v>
      </c>
      <c r="C214" s="113" t="str">
        <f t="shared" ref="C214:G214" si="10">+C179</f>
        <v>3/31/2015 less 12/31/2014</v>
      </c>
      <c r="D214" s="113" t="str">
        <f t="shared" si="10"/>
        <v>6/30/2015 less 3/31/2015</v>
      </c>
      <c r="E214" s="113" t="str">
        <f t="shared" si="10"/>
        <v>9/30/2015 less 6/30/2015</v>
      </c>
      <c r="F214" s="113" t="str">
        <f t="shared" si="10"/>
        <v>12/31/2015 less 9/30/2015</v>
      </c>
      <c r="G214" s="113" t="str">
        <f t="shared" si="10"/>
        <v>3/31/2016 less 12/31/2015</v>
      </c>
      <c r="H214" s="113" t="str">
        <f t="shared" ref="H214:I214" si="11">+H179</f>
        <v>6/30/2016 less 3/31/2016</v>
      </c>
      <c r="I214" s="113" t="str">
        <f t="shared" si="11"/>
        <v>9/30/2016 less 6/30/2016</v>
      </c>
    </row>
    <row r="215" spans="1:9" x14ac:dyDescent="0.25">
      <c r="A215" s="79">
        <v>1</v>
      </c>
      <c r="B215" s="83">
        <f>+'Long Term Spreads by Qtr'!C215-'Long Term Spreads by Qtr'!B215</f>
        <v>-5.4462332041316586</v>
      </c>
      <c r="C215" s="83">
        <f>+'Long Term Spreads by Qtr'!D215-'Long Term Spreads by Qtr'!C215</f>
        <v>-8.2799999999999727</v>
      </c>
      <c r="D215" s="83">
        <f>+'Long Term Spreads by Qtr'!E215-'Long Term Spreads by Qtr'!D215</f>
        <v>-10.600000000000136</v>
      </c>
      <c r="E215" s="83">
        <f>+'Long Term Spreads by Qtr'!F215-'Long Term Spreads by Qtr'!E215</f>
        <v>-10.369999999999891</v>
      </c>
      <c r="F215" s="83">
        <f>+'Long Term Spreads by Qtr'!G215-'Long Term Spreads by Qtr'!F215</f>
        <v>-13.100000000000136</v>
      </c>
      <c r="G215" s="83">
        <f>+'Long Term Spreads by Qtr'!H215-'Long Term Spreads by Qtr'!G215</f>
        <v>-6.2699999999999818</v>
      </c>
      <c r="H215" s="83">
        <f>+'Long Term Spreads by Qtr'!I215-'Long Term Spreads by Qtr'!H215</f>
        <v>-11.819999999999936</v>
      </c>
      <c r="I215" s="83">
        <f>+'Long Term Spreads by Qtr'!J215-'Long Term Spreads by Qtr'!I215</f>
        <v>-17.019999999999982</v>
      </c>
    </row>
    <row r="216" spans="1:9" x14ac:dyDescent="0.25">
      <c r="A216" s="79">
        <v>2</v>
      </c>
      <c r="B216" s="83">
        <f>+'Long Term Spreads by Qtr'!C216-'Long Term Spreads by Qtr'!B216</f>
        <v>-5.4462332041316586</v>
      </c>
      <c r="C216" s="83">
        <f>+'Long Term Spreads by Qtr'!D216-'Long Term Spreads by Qtr'!C216</f>
        <v>-8.2799999999999727</v>
      </c>
      <c r="D216" s="83">
        <f>+'Long Term Spreads by Qtr'!E216-'Long Term Spreads by Qtr'!D216</f>
        <v>-10.600000000000136</v>
      </c>
      <c r="E216" s="83">
        <f>+'Long Term Spreads by Qtr'!F216-'Long Term Spreads by Qtr'!E216</f>
        <v>-10.369999999999891</v>
      </c>
      <c r="F216" s="83">
        <f>+'Long Term Spreads by Qtr'!G216-'Long Term Spreads by Qtr'!F216</f>
        <v>-13.100000000000136</v>
      </c>
      <c r="G216" s="83">
        <f>+'Long Term Spreads by Qtr'!H216-'Long Term Spreads by Qtr'!G216</f>
        <v>-6.2699999999999818</v>
      </c>
      <c r="H216" s="83">
        <f>+'Long Term Spreads by Qtr'!I216-'Long Term Spreads by Qtr'!H216</f>
        <v>-11.819999999999936</v>
      </c>
      <c r="I216" s="83">
        <f>+'Long Term Spreads by Qtr'!J216-'Long Term Spreads by Qtr'!I216</f>
        <v>-17.019999999999982</v>
      </c>
    </row>
    <row r="217" spans="1:9" x14ac:dyDescent="0.25">
      <c r="A217" s="79">
        <v>3</v>
      </c>
      <c r="B217" s="83">
        <f>+'Long Term Spreads by Qtr'!C217-'Long Term Spreads by Qtr'!B217</f>
        <v>-5.4462332041316586</v>
      </c>
      <c r="C217" s="83">
        <f>+'Long Term Spreads by Qtr'!D217-'Long Term Spreads by Qtr'!C217</f>
        <v>-8.2799999999999727</v>
      </c>
      <c r="D217" s="83">
        <f>+'Long Term Spreads by Qtr'!E217-'Long Term Spreads by Qtr'!D217</f>
        <v>-10.600000000000136</v>
      </c>
      <c r="E217" s="83">
        <f>+'Long Term Spreads by Qtr'!F217-'Long Term Spreads by Qtr'!E217</f>
        <v>-10.369999999999891</v>
      </c>
      <c r="F217" s="83">
        <f>+'Long Term Spreads by Qtr'!G217-'Long Term Spreads by Qtr'!F217</f>
        <v>-13.100000000000136</v>
      </c>
      <c r="G217" s="83">
        <f>+'Long Term Spreads by Qtr'!H217-'Long Term Spreads by Qtr'!G217</f>
        <v>-6.2699999999999818</v>
      </c>
      <c r="H217" s="83">
        <f>+'Long Term Spreads by Qtr'!I217-'Long Term Spreads by Qtr'!H217</f>
        <v>-11.819999999999936</v>
      </c>
      <c r="I217" s="83">
        <f>+'Long Term Spreads by Qtr'!J217-'Long Term Spreads by Qtr'!I217</f>
        <v>-17.019999999999982</v>
      </c>
    </row>
    <row r="218" spans="1:9" x14ac:dyDescent="0.25">
      <c r="A218" s="79">
        <v>4</v>
      </c>
      <c r="B218" s="83">
        <f>+'Long Term Spreads by Qtr'!C218-'Long Term Spreads by Qtr'!B218</f>
        <v>-5.4462332041316586</v>
      </c>
      <c r="C218" s="83">
        <f>+'Long Term Spreads by Qtr'!D218-'Long Term Spreads by Qtr'!C218</f>
        <v>-8.2799999999999727</v>
      </c>
      <c r="D218" s="83">
        <f>+'Long Term Spreads by Qtr'!E218-'Long Term Spreads by Qtr'!D218</f>
        <v>-10.600000000000136</v>
      </c>
      <c r="E218" s="83">
        <f>+'Long Term Spreads by Qtr'!F218-'Long Term Spreads by Qtr'!E218</f>
        <v>-10.369999999999891</v>
      </c>
      <c r="F218" s="83">
        <f>+'Long Term Spreads by Qtr'!G218-'Long Term Spreads by Qtr'!F218</f>
        <v>-13.100000000000136</v>
      </c>
      <c r="G218" s="83">
        <f>+'Long Term Spreads by Qtr'!H218-'Long Term Spreads by Qtr'!G218</f>
        <v>-6.2699999999999818</v>
      </c>
      <c r="H218" s="83">
        <f>+'Long Term Spreads by Qtr'!I218-'Long Term Spreads by Qtr'!H218</f>
        <v>-11.819999999999936</v>
      </c>
      <c r="I218" s="83">
        <f>+'Long Term Spreads by Qtr'!J218-'Long Term Spreads by Qtr'!I218</f>
        <v>-17.019999999999982</v>
      </c>
    </row>
    <row r="219" spans="1:9" x14ac:dyDescent="0.25">
      <c r="A219" s="79">
        <v>5</v>
      </c>
      <c r="B219" s="83">
        <f>+'Long Term Spreads by Qtr'!C219-'Long Term Spreads by Qtr'!B219</f>
        <v>-5.4462332041316586</v>
      </c>
      <c r="C219" s="83">
        <f>+'Long Term Spreads by Qtr'!D219-'Long Term Spreads by Qtr'!C219</f>
        <v>-8.2799999999999727</v>
      </c>
      <c r="D219" s="83">
        <f>+'Long Term Spreads by Qtr'!E219-'Long Term Spreads by Qtr'!D219</f>
        <v>-10.600000000000136</v>
      </c>
      <c r="E219" s="83">
        <f>+'Long Term Spreads by Qtr'!F219-'Long Term Spreads by Qtr'!E219</f>
        <v>-10.369999999999891</v>
      </c>
      <c r="F219" s="83">
        <f>+'Long Term Spreads by Qtr'!G219-'Long Term Spreads by Qtr'!F219</f>
        <v>-13.100000000000136</v>
      </c>
      <c r="G219" s="83">
        <f>+'Long Term Spreads by Qtr'!H219-'Long Term Spreads by Qtr'!G219</f>
        <v>-6.2699999999999818</v>
      </c>
      <c r="H219" s="83">
        <f>+'Long Term Spreads by Qtr'!I219-'Long Term Spreads by Qtr'!H219</f>
        <v>-11.819999999999936</v>
      </c>
      <c r="I219" s="83">
        <f>+'Long Term Spreads by Qtr'!J219-'Long Term Spreads by Qtr'!I219</f>
        <v>-17.019999999999982</v>
      </c>
    </row>
    <row r="220" spans="1:9" x14ac:dyDescent="0.25">
      <c r="A220" s="79">
        <v>6</v>
      </c>
      <c r="B220" s="83">
        <f>+'Long Term Spreads by Qtr'!C220-'Long Term Spreads by Qtr'!B220</f>
        <v>-5.4462332041316586</v>
      </c>
      <c r="C220" s="83">
        <f>+'Long Term Spreads by Qtr'!D220-'Long Term Spreads by Qtr'!C220</f>
        <v>-8.2799999999999727</v>
      </c>
      <c r="D220" s="83">
        <f>+'Long Term Spreads by Qtr'!E220-'Long Term Spreads by Qtr'!D220</f>
        <v>-10.600000000000136</v>
      </c>
      <c r="E220" s="83">
        <f>+'Long Term Spreads by Qtr'!F220-'Long Term Spreads by Qtr'!E220</f>
        <v>-10.369999999999891</v>
      </c>
      <c r="F220" s="83">
        <f>+'Long Term Spreads by Qtr'!G220-'Long Term Spreads by Qtr'!F220</f>
        <v>-13.100000000000136</v>
      </c>
      <c r="G220" s="83">
        <f>+'Long Term Spreads by Qtr'!H220-'Long Term Spreads by Qtr'!G220</f>
        <v>-6.2699999999999818</v>
      </c>
      <c r="H220" s="83">
        <f>+'Long Term Spreads by Qtr'!I220-'Long Term Spreads by Qtr'!H220</f>
        <v>-11.819999999999936</v>
      </c>
      <c r="I220" s="83">
        <f>+'Long Term Spreads by Qtr'!J220-'Long Term Spreads by Qtr'!I220</f>
        <v>-17.019999999999982</v>
      </c>
    </row>
    <row r="221" spans="1:9" x14ac:dyDescent="0.25">
      <c r="A221" s="79">
        <v>7</v>
      </c>
      <c r="B221" s="83">
        <f>+'Long Term Spreads by Qtr'!C221-'Long Term Spreads by Qtr'!B221</f>
        <v>-5.4462332041316586</v>
      </c>
      <c r="C221" s="83">
        <f>+'Long Term Spreads by Qtr'!D221-'Long Term Spreads by Qtr'!C221</f>
        <v>-8.2799999999999727</v>
      </c>
      <c r="D221" s="83">
        <f>+'Long Term Spreads by Qtr'!E221-'Long Term Spreads by Qtr'!D221</f>
        <v>-10.600000000000136</v>
      </c>
      <c r="E221" s="83">
        <f>+'Long Term Spreads by Qtr'!F221-'Long Term Spreads by Qtr'!E221</f>
        <v>-10.369999999999891</v>
      </c>
      <c r="F221" s="83">
        <f>+'Long Term Spreads by Qtr'!G221-'Long Term Spreads by Qtr'!F221</f>
        <v>-13.100000000000136</v>
      </c>
      <c r="G221" s="83">
        <f>+'Long Term Spreads by Qtr'!H221-'Long Term Spreads by Qtr'!G221</f>
        <v>-6.2699999999999818</v>
      </c>
      <c r="H221" s="83">
        <f>+'Long Term Spreads by Qtr'!I221-'Long Term Spreads by Qtr'!H221</f>
        <v>-11.819999999999936</v>
      </c>
      <c r="I221" s="83">
        <f>+'Long Term Spreads by Qtr'!J221-'Long Term Spreads by Qtr'!I221</f>
        <v>-17.019999999999982</v>
      </c>
    </row>
    <row r="222" spans="1:9" x14ac:dyDescent="0.25">
      <c r="A222" s="79">
        <v>8</v>
      </c>
      <c r="B222" s="83">
        <f>+'Long Term Spreads by Qtr'!C222-'Long Term Spreads by Qtr'!B222</f>
        <v>-5.4462332041316586</v>
      </c>
      <c r="C222" s="83">
        <f>+'Long Term Spreads by Qtr'!D222-'Long Term Spreads by Qtr'!C222</f>
        <v>-8.2799999999999727</v>
      </c>
      <c r="D222" s="83">
        <f>+'Long Term Spreads by Qtr'!E222-'Long Term Spreads by Qtr'!D222</f>
        <v>-10.600000000000136</v>
      </c>
      <c r="E222" s="83">
        <f>+'Long Term Spreads by Qtr'!F222-'Long Term Spreads by Qtr'!E222</f>
        <v>-10.369999999999891</v>
      </c>
      <c r="F222" s="83">
        <f>+'Long Term Spreads by Qtr'!G222-'Long Term Spreads by Qtr'!F222</f>
        <v>-13.100000000000136</v>
      </c>
      <c r="G222" s="83">
        <f>+'Long Term Spreads by Qtr'!H222-'Long Term Spreads by Qtr'!G222</f>
        <v>-6.2699999999999818</v>
      </c>
      <c r="H222" s="83">
        <f>+'Long Term Spreads by Qtr'!I222-'Long Term Spreads by Qtr'!H222</f>
        <v>-11.819999999999936</v>
      </c>
      <c r="I222" s="83">
        <f>+'Long Term Spreads by Qtr'!J222-'Long Term Spreads by Qtr'!I222</f>
        <v>-17.019999999999982</v>
      </c>
    </row>
    <row r="223" spans="1:9" x14ac:dyDescent="0.25">
      <c r="A223" s="79">
        <v>9</v>
      </c>
      <c r="B223" s="83">
        <f>+'Long Term Spreads by Qtr'!C223-'Long Term Spreads by Qtr'!B223</f>
        <v>-5.4462332041316586</v>
      </c>
      <c r="C223" s="83">
        <f>+'Long Term Spreads by Qtr'!D223-'Long Term Spreads by Qtr'!C223</f>
        <v>-8.2799999999999727</v>
      </c>
      <c r="D223" s="83">
        <f>+'Long Term Spreads by Qtr'!E223-'Long Term Spreads by Qtr'!D223</f>
        <v>-10.600000000000136</v>
      </c>
      <c r="E223" s="83">
        <f>+'Long Term Spreads by Qtr'!F223-'Long Term Spreads by Qtr'!E223</f>
        <v>-10.369999999999891</v>
      </c>
      <c r="F223" s="83">
        <f>+'Long Term Spreads by Qtr'!G223-'Long Term Spreads by Qtr'!F223</f>
        <v>-13.100000000000136</v>
      </c>
      <c r="G223" s="83">
        <f>+'Long Term Spreads by Qtr'!H223-'Long Term Spreads by Qtr'!G223</f>
        <v>-6.2699999999999818</v>
      </c>
      <c r="H223" s="83">
        <f>+'Long Term Spreads by Qtr'!I223-'Long Term Spreads by Qtr'!H223</f>
        <v>-11.819999999999936</v>
      </c>
      <c r="I223" s="83">
        <f>+'Long Term Spreads by Qtr'!J223-'Long Term Spreads by Qtr'!I223</f>
        <v>-17.019999999999982</v>
      </c>
    </row>
    <row r="224" spans="1:9" x14ac:dyDescent="0.25">
      <c r="A224" s="79">
        <v>10</v>
      </c>
      <c r="B224" s="83">
        <f>+'Long Term Spreads by Qtr'!C224-'Long Term Spreads by Qtr'!B224</f>
        <v>-5.4462332041316586</v>
      </c>
      <c r="C224" s="83">
        <f>+'Long Term Spreads by Qtr'!D224-'Long Term Spreads by Qtr'!C224</f>
        <v>-8.2799999999999727</v>
      </c>
      <c r="D224" s="83">
        <f>+'Long Term Spreads by Qtr'!E224-'Long Term Spreads by Qtr'!D224</f>
        <v>-10.600000000000136</v>
      </c>
      <c r="E224" s="83">
        <f>+'Long Term Spreads by Qtr'!F224-'Long Term Spreads by Qtr'!E224</f>
        <v>-10.369999999999891</v>
      </c>
      <c r="F224" s="83">
        <f>+'Long Term Spreads by Qtr'!G224-'Long Term Spreads by Qtr'!F224</f>
        <v>-13.100000000000136</v>
      </c>
      <c r="G224" s="83">
        <f>+'Long Term Spreads by Qtr'!H224-'Long Term Spreads by Qtr'!G224</f>
        <v>-6.2699999999999818</v>
      </c>
      <c r="H224" s="83">
        <f>+'Long Term Spreads by Qtr'!I224-'Long Term Spreads by Qtr'!H224</f>
        <v>-11.819999999999936</v>
      </c>
      <c r="I224" s="83">
        <f>+'Long Term Spreads by Qtr'!J224-'Long Term Spreads by Qtr'!I224</f>
        <v>-17.019999999999982</v>
      </c>
    </row>
    <row r="225" spans="1:9" x14ac:dyDescent="0.25">
      <c r="A225" s="79">
        <v>11</v>
      </c>
      <c r="B225" s="83">
        <f>+'Long Term Spreads by Qtr'!C225-'Long Term Spreads by Qtr'!B225</f>
        <v>-5.4462332041316586</v>
      </c>
      <c r="C225" s="83">
        <f>+'Long Term Spreads by Qtr'!D225-'Long Term Spreads by Qtr'!C225</f>
        <v>-8.2799999999999727</v>
      </c>
      <c r="D225" s="83">
        <f>+'Long Term Spreads by Qtr'!E225-'Long Term Spreads by Qtr'!D225</f>
        <v>-10.600000000000136</v>
      </c>
      <c r="E225" s="83">
        <f>+'Long Term Spreads by Qtr'!F225-'Long Term Spreads by Qtr'!E225</f>
        <v>-10.369999999999891</v>
      </c>
      <c r="F225" s="83">
        <f>+'Long Term Spreads by Qtr'!G225-'Long Term Spreads by Qtr'!F225</f>
        <v>-13.100000000000136</v>
      </c>
      <c r="G225" s="83">
        <f>+'Long Term Spreads by Qtr'!H225-'Long Term Spreads by Qtr'!G225</f>
        <v>-6.2699999999999818</v>
      </c>
      <c r="H225" s="83">
        <f>+'Long Term Spreads by Qtr'!I225-'Long Term Spreads by Qtr'!H225</f>
        <v>-11.819999999999936</v>
      </c>
      <c r="I225" s="83">
        <f>+'Long Term Spreads by Qtr'!J225-'Long Term Spreads by Qtr'!I225</f>
        <v>-17.019999999999982</v>
      </c>
    </row>
    <row r="226" spans="1:9" x14ac:dyDescent="0.25">
      <c r="A226" s="79">
        <v>12</v>
      </c>
      <c r="B226" s="83">
        <f>+'Long Term Spreads by Qtr'!C226-'Long Term Spreads by Qtr'!B226</f>
        <v>-5.4462332041316586</v>
      </c>
      <c r="C226" s="83">
        <f>+'Long Term Spreads by Qtr'!D226-'Long Term Spreads by Qtr'!C226</f>
        <v>-8.2799999999999727</v>
      </c>
      <c r="D226" s="83">
        <f>+'Long Term Spreads by Qtr'!E226-'Long Term Spreads by Qtr'!D226</f>
        <v>-10.600000000000136</v>
      </c>
      <c r="E226" s="83">
        <f>+'Long Term Spreads by Qtr'!F226-'Long Term Spreads by Qtr'!E226</f>
        <v>-10.369999999999891</v>
      </c>
      <c r="F226" s="83">
        <f>+'Long Term Spreads by Qtr'!G226-'Long Term Spreads by Qtr'!F226</f>
        <v>-13.100000000000136</v>
      </c>
      <c r="G226" s="83">
        <f>+'Long Term Spreads by Qtr'!H226-'Long Term Spreads by Qtr'!G226</f>
        <v>-6.2699999999999818</v>
      </c>
      <c r="H226" s="83">
        <f>+'Long Term Spreads by Qtr'!I226-'Long Term Spreads by Qtr'!H226</f>
        <v>-11.819999999999936</v>
      </c>
      <c r="I226" s="83">
        <f>+'Long Term Spreads by Qtr'!J226-'Long Term Spreads by Qtr'!I226</f>
        <v>-17.019999999999982</v>
      </c>
    </row>
    <row r="227" spans="1:9" x14ac:dyDescent="0.25">
      <c r="A227" s="79">
        <v>13</v>
      </c>
      <c r="B227" s="83">
        <f>+'Long Term Spreads by Qtr'!C227-'Long Term Spreads by Qtr'!B227</f>
        <v>-5.4462332041316586</v>
      </c>
      <c r="C227" s="83">
        <f>+'Long Term Spreads by Qtr'!D227-'Long Term Spreads by Qtr'!C227</f>
        <v>-8.2799999999999727</v>
      </c>
      <c r="D227" s="83">
        <f>+'Long Term Spreads by Qtr'!E227-'Long Term Spreads by Qtr'!D227</f>
        <v>-10.600000000000136</v>
      </c>
      <c r="E227" s="83">
        <f>+'Long Term Spreads by Qtr'!F227-'Long Term Spreads by Qtr'!E227</f>
        <v>-10.369999999999891</v>
      </c>
      <c r="F227" s="83">
        <f>+'Long Term Spreads by Qtr'!G227-'Long Term Spreads by Qtr'!F227</f>
        <v>-13.100000000000136</v>
      </c>
      <c r="G227" s="83">
        <f>+'Long Term Spreads by Qtr'!H227-'Long Term Spreads by Qtr'!G227</f>
        <v>-6.2699999999999818</v>
      </c>
      <c r="H227" s="83">
        <f>+'Long Term Spreads by Qtr'!I227-'Long Term Spreads by Qtr'!H227</f>
        <v>-11.819999999999936</v>
      </c>
      <c r="I227" s="83">
        <f>+'Long Term Spreads by Qtr'!J227-'Long Term Spreads by Qtr'!I227</f>
        <v>-17.019999999999982</v>
      </c>
    </row>
    <row r="228" spans="1:9" x14ac:dyDescent="0.25">
      <c r="A228" s="79">
        <v>14</v>
      </c>
      <c r="B228" s="83">
        <f>+'Long Term Spreads by Qtr'!C228-'Long Term Spreads by Qtr'!B228</f>
        <v>-5.4462332041316586</v>
      </c>
      <c r="C228" s="83">
        <f>+'Long Term Spreads by Qtr'!D228-'Long Term Spreads by Qtr'!C228</f>
        <v>-8.2799999999999727</v>
      </c>
      <c r="D228" s="83">
        <f>+'Long Term Spreads by Qtr'!E228-'Long Term Spreads by Qtr'!D228</f>
        <v>-10.600000000000136</v>
      </c>
      <c r="E228" s="83">
        <f>+'Long Term Spreads by Qtr'!F228-'Long Term Spreads by Qtr'!E228</f>
        <v>-10.369999999999891</v>
      </c>
      <c r="F228" s="83">
        <f>+'Long Term Spreads by Qtr'!G228-'Long Term Spreads by Qtr'!F228</f>
        <v>-13.100000000000136</v>
      </c>
      <c r="G228" s="83">
        <f>+'Long Term Spreads by Qtr'!H228-'Long Term Spreads by Qtr'!G228</f>
        <v>-6.2699999999999818</v>
      </c>
      <c r="H228" s="83">
        <f>+'Long Term Spreads by Qtr'!I228-'Long Term Spreads by Qtr'!H228</f>
        <v>-11.819999999999936</v>
      </c>
      <c r="I228" s="83">
        <f>+'Long Term Spreads by Qtr'!J228-'Long Term Spreads by Qtr'!I228</f>
        <v>-17.019999999999982</v>
      </c>
    </row>
    <row r="229" spans="1:9" x14ac:dyDescent="0.25">
      <c r="A229" s="79">
        <v>15</v>
      </c>
      <c r="B229" s="83">
        <f>+'Long Term Spreads by Qtr'!C229-'Long Term Spreads by Qtr'!B229</f>
        <v>-5.4462332041316586</v>
      </c>
      <c r="C229" s="83">
        <f>+'Long Term Spreads by Qtr'!D229-'Long Term Spreads by Qtr'!C229</f>
        <v>-8.2799999999999727</v>
      </c>
      <c r="D229" s="83">
        <f>+'Long Term Spreads by Qtr'!E229-'Long Term Spreads by Qtr'!D229</f>
        <v>-10.600000000000136</v>
      </c>
      <c r="E229" s="83">
        <f>+'Long Term Spreads by Qtr'!F229-'Long Term Spreads by Qtr'!E229</f>
        <v>-10.369999999999891</v>
      </c>
      <c r="F229" s="83">
        <f>+'Long Term Spreads by Qtr'!G229-'Long Term Spreads by Qtr'!F229</f>
        <v>-13.100000000000136</v>
      </c>
      <c r="G229" s="83">
        <f>+'Long Term Spreads by Qtr'!H229-'Long Term Spreads by Qtr'!G229</f>
        <v>-6.2699999999999818</v>
      </c>
      <c r="H229" s="83">
        <f>+'Long Term Spreads by Qtr'!I229-'Long Term Spreads by Qtr'!H229</f>
        <v>-11.819999999999936</v>
      </c>
      <c r="I229" s="83">
        <f>+'Long Term Spreads by Qtr'!J229-'Long Term Spreads by Qtr'!I229</f>
        <v>-17.019999999999982</v>
      </c>
    </row>
    <row r="230" spans="1:9" x14ac:dyDescent="0.25">
      <c r="A230" s="79">
        <v>16</v>
      </c>
      <c r="B230" s="83">
        <f>+'Long Term Spreads by Qtr'!C230-'Long Term Spreads by Qtr'!B230</f>
        <v>-5.4462332041316586</v>
      </c>
      <c r="C230" s="83">
        <f>+'Long Term Spreads by Qtr'!D230-'Long Term Spreads by Qtr'!C230</f>
        <v>-8.2799999999999727</v>
      </c>
      <c r="D230" s="83">
        <f>+'Long Term Spreads by Qtr'!E230-'Long Term Spreads by Qtr'!D230</f>
        <v>-10.600000000000136</v>
      </c>
      <c r="E230" s="83">
        <f>+'Long Term Spreads by Qtr'!F230-'Long Term Spreads by Qtr'!E230</f>
        <v>-10.369999999999891</v>
      </c>
      <c r="F230" s="83">
        <f>+'Long Term Spreads by Qtr'!G230-'Long Term Spreads by Qtr'!F230</f>
        <v>-13.100000000000136</v>
      </c>
      <c r="G230" s="83">
        <f>+'Long Term Spreads by Qtr'!H230-'Long Term Spreads by Qtr'!G230</f>
        <v>-6.2699999999999818</v>
      </c>
      <c r="H230" s="83">
        <f>+'Long Term Spreads by Qtr'!I230-'Long Term Spreads by Qtr'!H230</f>
        <v>-11.819999999999936</v>
      </c>
      <c r="I230" s="83">
        <f>+'Long Term Spreads by Qtr'!J230-'Long Term Spreads by Qtr'!I230</f>
        <v>-17.019999999999982</v>
      </c>
    </row>
    <row r="231" spans="1:9" x14ac:dyDescent="0.25">
      <c r="A231" s="79">
        <v>17</v>
      </c>
      <c r="B231" s="83">
        <f>+'Long Term Spreads by Qtr'!C231-'Long Term Spreads by Qtr'!B231</f>
        <v>-5.4462332041316586</v>
      </c>
      <c r="C231" s="83">
        <f>+'Long Term Spreads by Qtr'!D231-'Long Term Spreads by Qtr'!C231</f>
        <v>-8.2799999999999727</v>
      </c>
      <c r="D231" s="83">
        <f>+'Long Term Spreads by Qtr'!E231-'Long Term Spreads by Qtr'!D231</f>
        <v>-10.600000000000136</v>
      </c>
      <c r="E231" s="83">
        <f>+'Long Term Spreads by Qtr'!F231-'Long Term Spreads by Qtr'!E231</f>
        <v>-10.369999999999891</v>
      </c>
      <c r="F231" s="83">
        <f>+'Long Term Spreads by Qtr'!G231-'Long Term Spreads by Qtr'!F231</f>
        <v>-13.100000000000136</v>
      </c>
      <c r="G231" s="83">
        <f>+'Long Term Spreads by Qtr'!H231-'Long Term Spreads by Qtr'!G231</f>
        <v>-6.2699999999999818</v>
      </c>
      <c r="H231" s="83">
        <f>+'Long Term Spreads by Qtr'!I231-'Long Term Spreads by Qtr'!H231</f>
        <v>-11.819999999999936</v>
      </c>
      <c r="I231" s="83">
        <f>+'Long Term Spreads by Qtr'!J231-'Long Term Spreads by Qtr'!I231</f>
        <v>-17.019999999999982</v>
      </c>
    </row>
    <row r="232" spans="1:9" x14ac:dyDescent="0.25">
      <c r="A232" s="79">
        <v>18</v>
      </c>
      <c r="B232" s="83">
        <f>+'Long Term Spreads by Qtr'!C232-'Long Term Spreads by Qtr'!B232</f>
        <v>-5.4462332041316586</v>
      </c>
      <c r="C232" s="83">
        <f>+'Long Term Spreads by Qtr'!D232-'Long Term Spreads by Qtr'!C232</f>
        <v>-8.2799999999999727</v>
      </c>
      <c r="D232" s="83">
        <f>+'Long Term Spreads by Qtr'!E232-'Long Term Spreads by Qtr'!D232</f>
        <v>-10.600000000000136</v>
      </c>
      <c r="E232" s="83">
        <f>+'Long Term Spreads by Qtr'!F232-'Long Term Spreads by Qtr'!E232</f>
        <v>-10.369999999999891</v>
      </c>
      <c r="F232" s="83">
        <f>+'Long Term Spreads by Qtr'!G232-'Long Term Spreads by Qtr'!F232</f>
        <v>-13.100000000000136</v>
      </c>
      <c r="G232" s="83">
        <f>+'Long Term Spreads by Qtr'!H232-'Long Term Spreads by Qtr'!G232</f>
        <v>-6.2699999999999818</v>
      </c>
      <c r="H232" s="83">
        <f>+'Long Term Spreads by Qtr'!I232-'Long Term Spreads by Qtr'!H232</f>
        <v>-11.819999999999936</v>
      </c>
      <c r="I232" s="83">
        <f>+'Long Term Spreads by Qtr'!J232-'Long Term Spreads by Qtr'!I232</f>
        <v>-17.019999999999982</v>
      </c>
    </row>
    <row r="233" spans="1:9" x14ac:dyDescent="0.25">
      <c r="A233" s="79">
        <v>19</v>
      </c>
      <c r="B233" s="83">
        <f>+'Long Term Spreads by Qtr'!C233-'Long Term Spreads by Qtr'!B233</f>
        <v>-5.4462332041316586</v>
      </c>
      <c r="C233" s="83">
        <f>+'Long Term Spreads by Qtr'!D233-'Long Term Spreads by Qtr'!C233</f>
        <v>-8.2799999999999727</v>
      </c>
      <c r="D233" s="83">
        <f>+'Long Term Spreads by Qtr'!E233-'Long Term Spreads by Qtr'!D233</f>
        <v>-10.600000000000136</v>
      </c>
      <c r="E233" s="83">
        <f>+'Long Term Spreads by Qtr'!F233-'Long Term Spreads by Qtr'!E233</f>
        <v>-10.369999999999891</v>
      </c>
      <c r="F233" s="83">
        <f>+'Long Term Spreads by Qtr'!G233-'Long Term Spreads by Qtr'!F233</f>
        <v>-13.100000000000136</v>
      </c>
      <c r="G233" s="83">
        <f>+'Long Term Spreads by Qtr'!H233-'Long Term Spreads by Qtr'!G233</f>
        <v>-6.2699999999999818</v>
      </c>
      <c r="H233" s="83">
        <f>+'Long Term Spreads by Qtr'!I233-'Long Term Spreads by Qtr'!H233</f>
        <v>-11.819999999999936</v>
      </c>
      <c r="I233" s="83">
        <f>+'Long Term Spreads by Qtr'!J233-'Long Term Spreads by Qtr'!I233</f>
        <v>-17.019999999999982</v>
      </c>
    </row>
    <row r="234" spans="1:9" x14ac:dyDescent="0.25">
      <c r="A234" s="79">
        <v>20</v>
      </c>
      <c r="B234" s="83">
        <f>+'Long Term Spreads by Qtr'!C234-'Long Term Spreads by Qtr'!B234</f>
        <v>-5.4462332041316586</v>
      </c>
      <c r="C234" s="83">
        <f>+'Long Term Spreads by Qtr'!D234-'Long Term Spreads by Qtr'!C234</f>
        <v>-8.2799999999999727</v>
      </c>
      <c r="D234" s="83">
        <f>+'Long Term Spreads by Qtr'!E234-'Long Term Spreads by Qtr'!D234</f>
        <v>-10.600000000000136</v>
      </c>
      <c r="E234" s="83">
        <f>+'Long Term Spreads by Qtr'!F234-'Long Term Spreads by Qtr'!E234</f>
        <v>-10.369999999999891</v>
      </c>
      <c r="F234" s="83">
        <f>+'Long Term Spreads by Qtr'!G234-'Long Term Spreads by Qtr'!F234</f>
        <v>-13.100000000000136</v>
      </c>
      <c r="G234" s="83">
        <f>+'Long Term Spreads by Qtr'!H234-'Long Term Spreads by Qtr'!G234</f>
        <v>-6.2699999999999818</v>
      </c>
      <c r="H234" s="83">
        <f>+'Long Term Spreads by Qtr'!I234-'Long Term Spreads by Qtr'!H234</f>
        <v>-11.819999999999936</v>
      </c>
      <c r="I234" s="83">
        <f>+'Long Term Spreads by Qtr'!J234-'Long Term Spreads by Qtr'!I234</f>
        <v>-17.019999999999982</v>
      </c>
    </row>
    <row r="235" spans="1:9" x14ac:dyDescent="0.25">
      <c r="A235" s="79">
        <v>21</v>
      </c>
      <c r="B235" s="83">
        <f>+'Long Term Spreads by Qtr'!C235-'Long Term Spreads by Qtr'!B235</f>
        <v>-5.4462332041316586</v>
      </c>
      <c r="C235" s="83">
        <f>+'Long Term Spreads by Qtr'!D235-'Long Term Spreads by Qtr'!C235</f>
        <v>-8.2799999999999727</v>
      </c>
      <c r="D235" s="83">
        <f>+'Long Term Spreads by Qtr'!E235-'Long Term Spreads by Qtr'!D235</f>
        <v>-10.600000000000136</v>
      </c>
      <c r="E235" s="83">
        <f>+'Long Term Spreads by Qtr'!F235-'Long Term Spreads by Qtr'!E235</f>
        <v>-10.369999999999891</v>
      </c>
      <c r="F235" s="83">
        <f>+'Long Term Spreads by Qtr'!G235-'Long Term Spreads by Qtr'!F235</f>
        <v>-13.100000000000136</v>
      </c>
      <c r="G235" s="83">
        <f>+'Long Term Spreads by Qtr'!H235-'Long Term Spreads by Qtr'!G235</f>
        <v>-6.2699999999999818</v>
      </c>
      <c r="H235" s="83">
        <f>+'Long Term Spreads by Qtr'!I235-'Long Term Spreads by Qtr'!H235</f>
        <v>-11.819999999999936</v>
      </c>
      <c r="I235" s="83">
        <f>+'Long Term Spreads by Qtr'!J235-'Long Term Spreads by Qtr'!I235</f>
        <v>-17.019999999999982</v>
      </c>
    </row>
    <row r="236" spans="1:9" x14ac:dyDescent="0.25">
      <c r="A236" s="79">
        <v>22</v>
      </c>
      <c r="B236" s="83">
        <f>+'Long Term Spreads by Qtr'!C236-'Long Term Spreads by Qtr'!B236</f>
        <v>-5.4462332041316586</v>
      </c>
      <c r="C236" s="83">
        <f>+'Long Term Spreads by Qtr'!D236-'Long Term Spreads by Qtr'!C236</f>
        <v>-8.2799999999999727</v>
      </c>
      <c r="D236" s="83">
        <f>+'Long Term Spreads by Qtr'!E236-'Long Term Spreads by Qtr'!D236</f>
        <v>-10.600000000000136</v>
      </c>
      <c r="E236" s="83">
        <f>+'Long Term Spreads by Qtr'!F236-'Long Term Spreads by Qtr'!E236</f>
        <v>-10.369999999999891</v>
      </c>
      <c r="F236" s="83">
        <f>+'Long Term Spreads by Qtr'!G236-'Long Term Spreads by Qtr'!F236</f>
        <v>-13.100000000000136</v>
      </c>
      <c r="G236" s="83">
        <f>+'Long Term Spreads by Qtr'!H236-'Long Term Spreads by Qtr'!G236</f>
        <v>-6.2699999999999818</v>
      </c>
      <c r="H236" s="83">
        <f>+'Long Term Spreads by Qtr'!I236-'Long Term Spreads by Qtr'!H236</f>
        <v>-11.819999999999936</v>
      </c>
      <c r="I236" s="83">
        <f>+'Long Term Spreads by Qtr'!J236-'Long Term Spreads by Qtr'!I236</f>
        <v>-17.019999999999982</v>
      </c>
    </row>
    <row r="237" spans="1:9" x14ac:dyDescent="0.25">
      <c r="A237" s="79">
        <v>23</v>
      </c>
      <c r="B237" s="83">
        <f>+'Long Term Spreads by Qtr'!C237-'Long Term Spreads by Qtr'!B237</f>
        <v>-5.4462332041316586</v>
      </c>
      <c r="C237" s="83">
        <f>+'Long Term Spreads by Qtr'!D237-'Long Term Spreads by Qtr'!C237</f>
        <v>-8.2799999999999727</v>
      </c>
      <c r="D237" s="83">
        <f>+'Long Term Spreads by Qtr'!E237-'Long Term Spreads by Qtr'!D237</f>
        <v>-10.600000000000136</v>
      </c>
      <c r="E237" s="83">
        <f>+'Long Term Spreads by Qtr'!F237-'Long Term Spreads by Qtr'!E237</f>
        <v>-10.369999999999891</v>
      </c>
      <c r="F237" s="83">
        <f>+'Long Term Spreads by Qtr'!G237-'Long Term Spreads by Qtr'!F237</f>
        <v>-13.100000000000136</v>
      </c>
      <c r="G237" s="83">
        <f>+'Long Term Spreads by Qtr'!H237-'Long Term Spreads by Qtr'!G237</f>
        <v>-6.2699999999999818</v>
      </c>
      <c r="H237" s="83">
        <f>+'Long Term Spreads by Qtr'!I237-'Long Term Spreads by Qtr'!H237</f>
        <v>-11.819999999999936</v>
      </c>
      <c r="I237" s="83">
        <f>+'Long Term Spreads by Qtr'!J237-'Long Term Spreads by Qtr'!I237</f>
        <v>-17.019999999999982</v>
      </c>
    </row>
    <row r="238" spans="1:9" x14ac:dyDescent="0.25">
      <c r="A238" s="79">
        <v>24</v>
      </c>
      <c r="B238" s="83">
        <f>+'Long Term Spreads by Qtr'!C238-'Long Term Spreads by Qtr'!B238</f>
        <v>-5.4462332041316586</v>
      </c>
      <c r="C238" s="83">
        <f>+'Long Term Spreads by Qtr'!D238-'Long Term Spreads by Qtr'!C238</f>
        <v>-8.2799999999999727</v>
      </c>
      <c r="D238" s="83">
        <f>+'Long Term Spreads by Qtr'!E238-'Long Term Spreads by Qtr'!D238</f>
        <v>-10.600000000000136</v>
      </c>
      <c r="E238" s="83">
        <f>+'Long Term Spreads by Qtr'!F238-'Long Term Spreads by Qtr'!E238</f>
        <v>-10.369999999999891</v>
      </c>
      <c r="F238" s="83">
        <f>+'Long Term Spreads by Qtr'!G238-'Long Term Spreads by Qtr'!F238</f>
        <v>-13.100000000000136</v>
      </c>
      <c r="G238" s="83">
        <f>+'Long Term Spreads by Qtr'!H238-'Long Term Spreads by Qtr'!G238</f>
        <v>-6.2699999999999818</v>
      </c>
      <c r="H238" s="83">
        <f>+'Long Term Spreads by Qtr'!I238-'Long Term Spreads by Qtr'!H238</f>
        <v>-11.819999999999936</v>
      </c>
      <c r="I238" s="83">
        <f>+'Long Term Spreads by Qtr'!J238-'Long Term Spreads by Qtr'!I238</f>
        <v>-17.019999999999982</v>
      </c>
    </row>
    <row r="239" spans="1:9" x14ac:dyDescent="0.25">
      <c r="A239" s="79">
        <v>25</v>
      </c>
      <c r="B239" s="83">
        <f>+'Long Term Spreads by Qtr'!C239-'Long Term Spreads by Qtr'!B239</f>
        <v>-5.4462332041316586</v>
      </c>
      <c r="C239" s="83">
        <f>+'Long Term Spreads by Qtr'!D239-'Long Term Spreads by Qtr'!C239</f>
        <v>-8.2799999999999727</v>
      </c>
      <c r="D239" s="83">
        <f>+'Long Term Spreads by Qtr'!E239-'Long Term Spreads by Qtr'!D239</f>
        <v>-10.600000000000136</v>
      </c>
      <c r="E239" s="83">
        <f>+'Long Term Spreads by Qtr'!F239-'Long Term Spreads by Qtr'!E239</f>
        <v>-10.369999999999891</v>
      </c>
      <c r="F239" s="83">
        <f>+'Long Term Spreads by Qtr'!G239-'Long Term Spreads by Qtr'!F239</f>
        <v>-13.100000000000136</v>
      </c>
      <c r="G239" s="83">
        <f>+'Long Term Spreads by Qtr'!H239-'Long Term Spreads by Qtr'!G239</f>
        <v>-6.2699999999999818</v>
      </c>
      <c r="H239" s="83">
        <f>+'Long Term Spreads by Qtr'!I239-'Long Term Spreads by Qtr'!H239</f>
        <v>-11.819999999999936</v>
      </c>
      <c r="I239" s="83">
        <f>+'Long Term Spreads by Qtr'!J239-'Long Term Spreads by Qtr'!I239</f>
        <v>-17.019999999999982</v>
      </c>
    </row>
    <row r="240" spans="1:9" x14ac:dyDescent="0.25">
      <c r="A240" s="79">
        <v>26</v>
      </c>
      <c r="B240" s="83">
        <f>+'Long Term Spreads by Qtr'!C240-'Long Term Spreads by Qtr'!B240</f>
        <v>-5.4462332041316586</v>
      </c>
      <c r="C240" s="83">
        <f>+'Long Term Spreads by Qtr'!D240-'Long Term Spreads by Qtr'!C240</f>
        <v>-8.2799999999999727</v>
      </c>
      <c r="D240" s="83">
        <f>+'Long Term Spreads by Qtr'!E240-'Long Term Spreads by Qtr'!D240</f>
        <v>-10.600000000000136</v>
      </c>
      <c r="E240" s="83">
        <f>+'Long Term Spreads by Qtr'!F240-'Long Term Spreads by Qtr'!E240</f>
        <v>-10.369999999999891</v>
      </c>
      <c r="F240" s="83">
        <f>+'Long Term Spreads by Qtr'!G240-'Long Term Spreads by Qtr'!F240</f>
        <v>-13.100000000000136</v>
      </c>
      <c r="G240" s="83">
        <f>+'Long Term Spreads by Qtr'!H240-'Long Term Spreads by Qtr'!G240</f>
        <v>-6.2699999999999818</v>
      </c>
      <c r="H240" s="83">
        <f>+'Long Term Spreads by Qtr'!I240-'Long Term Spreads by Qtr'!H240</f>
        <v>-11.819999999999936</v>
      </c>
      <c r="I240" s="83">
        <f>+'Long Term Spreads by Qtr'!J240-'Long Term Spreads by Qtr'!I240</f>
        <v>-17.019999999999982</v>
      </c>
    </row>
    <row r="241" spans="1:9" x14ac:dyDescent="0.25">
      <c r="A241" s="79">
        <v>27</v>
      </c>
      <c r="B241" s="83">
        <f>+'Long Term Spreads by Qtr'!C241-'Long Term Spreads by Qtr'!B241</f>
        <v>-5.4462332041316586</v>
      </c>
      <c r="C241" s="83">
        <f>+'Long Term Spreads by Qtr'!D241-'Long Term Spreads by Qtr'!C241</f>
        <v>-8.2799999999999727</v>
      </c>
      <c r="D241" s="83">
        <f>+'Long Term Spreads by Qtr'!E241-'Long Term Spreads by Qtr'!D241</f>
        <v>-10.600000000000136</v>
      </c>
      <c r="E241" s="83">
        <f>+'Long Term Spreads by Qtr'!F241-'Long Term Spreads by Qtr'!E241</f>
        <v>-10.369999999999891</v>
      </c>
      <c r="F241" s="83">
        <f>+'Long Term Spreads by Qtr'!G241-'Long Term Spreads by Qtr'!F241</f>
        <v>-13.100000000000136</v>
      </c>
      <c r="G241" s="83">
        <f>+'Long Term Spreads by Qtr'!H241-'Long Term Spreads by Qtr'!G241</f>
        <v>-6.2699999999999818</v>
      </c>
      <c r="H241" s="83">
        <f>+'Long Term Spreads by Qtr'!I241-'Long Term Spreads by Qtr'!H241</f>
        <v>-11.819999999999936</v>
      </c>
      <c r="I241" s="83">
        <f>+'Long Term Spreads by Qtr'!J241-'Long Term Spreads by Qtr'!I241</f>
        <v>-17.019999999999982</v>
      </c>
    </row>
    <row r="242" spans="1:9" x14ac:dyDescent="0.25">
      <c r="A242" s="79">
        <v>28</v>
      </c>
      <c r="B242" s="83">
        <f>+'Long Term Spreads by Qtr'!C242-'Long Term Spreads by Qtr'!B242</f>
        <v>-5.4462332041316586</v>
      </c>
      <c r="C242" s="83">
        <f>+'Long Term Spreads by Qtr'!D242-'Long Term Spreads by Qtr'!C242</f>
        <v>-8.2799999999999727</v>
      </c>
      <c r="D242" s="83">
        <f>+'Long Term Spreads by Qtr'!E242-'Long Term Spreads by Qtr'!D242</f>
        <v>-10.600000000000136</v>
      </c>
      <c r="E242" s="83">
        <f>+'Long Term Spreads by Qtr'!F242-'Long Term Spreads by Qtr'!E242</f>
        <v>-10.369999999999891</v>
      </c>
      <c r="F242" s="83">
        <f>+'Long Term Spreads by Qtr'!G242-'Long Term Spreads by Qtr'!F242</f>
        <v>-13.100000000000136</v>
      </c>
      <c r="G242" s="83">
        <f>+'Long Term Spreads by Qtr'!H242-'Long Term Spreads by Qtr'!G242</f>
        <v>-6.2699999999999818</v>
      </c>
      <c r="H242" s="83">
        <f>+'Long Term Spreads by Qtr'!I242-'Long Term Spreads by Qtr'!H242</f>
        <v>-11.819999999999936</v>
      </c>
      <c r="I242" s="83">
        <f>+'Long Term Spreads by Qtr'!J242-'Long Term Spreads by Qtr'!I242</f>
        <v>-17.019999999999982</v>
      </c>
    </row>
    <row r="243" spans="1:9" x14ac:dyDescent="0.25">
      <c r="A243" s="79">
        <v>29</v>
      </c>
      <c r="B243" s="83">
        <f>+'Long Term Spreads by Qtr'!C243-'Long Term Spreads by Qtr'!B243</f>
        <v>-5.4462332041316586</v>
      </c>
      <c r="C243" s="83">
        <f>+'Long Term Spreads by Qtr'!D243-'Long Term Spreads by Qtr'!C243</f>
        <v>-8.2799999999999727</v>
      </c>
      <c r="D243" s="83">
        <f>+'Long Term Spreads by Qtr'!E243-'Long Term Spreads by Qtr'!D243</f>
        <v>-10.600000000000136</v>
      </c>
      <c r="E243" s="83">
        <f>+'Long Term Spreads by Qtr'!F243-'Long Term Spreads by Qtr'!E243</f>
        <v>-10.369999999999891</v>
      </c>
      <c r="F243" s="83">
        <f>+'Long Term Spreads by Qtr'!G243-'Long Term Spreads by Qtr'!F243</f>
        <v>-13.100000000000136</v>
      </c>
      <c r="G243" s="83">
        <f>+'Long Term Spreads by Qtr'!H243-'Long Term Spreads by Qtr'!G243</f>
        <v>-6.2699999999999818</v>
      </c>
      <c r="H243" s="83">
        <f>+'Long Term Spreads by Qtr'!I243-'Long Term Spreads by Qtr'!H243</f>
        <v>-11.819999999999936</v>
      </c>
      <c r="I243" s="83">
        <f>+'Long Term Spreads by Qtr'!J243-'Long Term Spreads by Qtr'!I243</f>
        <v>-17.019999999999982</v>
      </c>
    </row>
    <row r="244" spans="1:9" x14ac:dyDescent="0.25">
      <c r="A244" s="79">
        <v>30</v>
      </c>
      <c r="B244" s="83">
        <f>+'Long Term Spreads by Qtr'!C244-'Long Term Spreads by Qtr'!B244</f>
        <v>-5.4462332041316586</v>
      </c>
      <c r="C244" s="83">
        <f>+'Long Term Spreads by Qtr'!D244-'Long Term Spreads by Qtr'!C244</f>
        <v>-8.2799999999999727</v>
      </c>
      <c r="D244" s="83">
        <f>+'Long Term Spreads by Qtr'!E244-'Long Term Spreads by Qtr'!D244</f>
        <v>-10.600000000000136</v>
      </c>
      <c r="E244" s="83">
        <f>+'Long Term Spreads by Qtr'!F244-'Long Term Spreads by Qtr'!E244</f>
        <v>-10.369999999999891</v>
      </c>
      <c r="F244" s="83">
        <f>+'Long Term Spreads by Qtr'!G244-'Long Term Spreads by Qtr'!F244</f>
        <v>-13.100000000000136</v>
      </c>
      <c r="G244" s="83">
        <f>+'Long Term Spreads by Qtr'!H244-'Long Term Spreads by Qtr'!G244</f>
        <v>-6.2699999999999818</v>
      </c>
      <c r="H244" s="83">
        <f>+'Long Term Spreads by Qtr'!I244-'Long Term Spreads by Qtr'!H244</f>
        <v>-11.819999999999936</v>
      </c>
      <c r="I244" s="83">
        <f>+'Long Term Spreads by Qtr'!J244-'Long Term Spreads by Qtr'!I244</f>
        <v>-17.019999999999982</v>
      </c>
    </row>
    <row r="247" spans="1:9" x14ac:dyDescent="0.25">
      <c r="A247" s="3" t="s">
        <v>62</v>
      </c>
    </row>
    <row r="248" spans="1:9" x14ac:dyDescent="0.25">
      <c r="A248" s="77" t="s">
        <v>52</v>
      </c>
      <c r="B248" s="78"/>
      <c r="C248" s="31"/>
      <c r="D248" s="31"/>
      <c r="E248" s="31"/>
      <c r="F248" s="31"/>
    </row>
    <row r="249" spans="1:9" ht="45" x14ac:dyDescent="0.25">
      <c r="A249" s="28" t="s">
        <v>51</v>
      </c>
      <c r="B249" s="113" t="str">
        <f>+B214</f>
        <v>12/31/2014 less 9/30/2014</v>
      </c>
      <c r="C249" s="113" t="str">
        <f t="shared" ref="C249:G249" si="12">+C214</f>
        <v>3/31/2015 less 12/31/2014</v>
      </c>
      <c r="D249" s="113" t="str">
        <f t="shared" si="12"/>
        <v>6/30/2015 less 3/31/2015</v>
      </c>
      <c r="E249" s="113" t="str">
        <f t="shared" si="12"/>
        <v>9/30/2015 less 6/30/2015</v>
      </c>
      <c r="F249" s="113" t="str">
        <f t="shared" si="12"/>
        <v>12/31/2015 less 9/30/2015</v>
      </c>
      <c r="G249" s="113" t="str">
        <f t="shared" si="12"/>
        <v>3/31/2016 less 12/31/2015</v>
      </c>
      <c r="H249" s="113" t="str">
        <f t="shared" ref="H249:I249" si="13">+H214</f>
        <v>6/30/2016 less 3/31/2016</v>
      </c>
      <c r="I249" s="113" t="str">
        <f t="shared" si="13"/>
        <v>9/30/2016 less 6/30/2016</v>
      </c>
    </row>
    <row r="250" spans="1:9" x14ac:dyDescent="0.25">
      <c r="A250" s="79">
        <v>1</v>
      </c>
      <c r="B250" s="83">
        <f>+'Long Term Spreads by Qtr'!C250-'Long Term Spreads by Qtr'!B250</f>
        <v>-8.2862137336319392</v>
      </c>
      <c r="C250" s="83">
        <f>+'Long Term Spreads by Qtr'!D250-'Long Term Spreads by Qtr'!C250</f>
        <v>-14.493333333333339</v>
      </c>
      <c r="D250" s="83">
        <f>+'Long Term Spreads by Qtr'!E250-'Long Term Spreads by Qtr'!D250</f>
        <v>-16.540000000000191</v>
      </c>
      <c r="E250" s="83">
        <f>+'Long Term Spreads by Qtr'!F250-'Long Term Spreads by Qtr'!E250</f>
        <v>-16.523333333333085</v>
      </c>
      <c r="F250" s="83">
        <f>+'Long Term Spreads by Qtr'!G250-'Long Term Spreads by Qtr'!F250</f>
        <v>-19.813333333333503</v>
      </c>
      <c r="G250" s="83">
        <f>+'Long Term Spreads by Qtr'!H250-'Long Term Spreads by Qtr'!G250</f>
        <v>-10.116666666666788</v>
      </c>
      <c r="H250" s="83">
        <f>+'Long Term Spreads by Qtr'!I250-'Long Term Spreads by Qtr'!H250</f>
        <v>-17.439999999999827</v>
      </c>
      <c r="I250" s="83">
        <f>+'Long Term Spreads by Qtr'!J250-'Long Term Spreads by Qtr'!I250</f>
        <v>-25.173333333333403</v>
      </c>
    </row>
    <row r="251" spans="1:9" x14ac:dyDescent="0.25">
      <c r="A251" s="79">
        <v>2</v>
      </c>
      <c r="B251" s="83">
        <f>+'Long Term Spreads by Qtr'!C251-'Long Term Spreads by Qtr'!B251</f>
        <v>-8.2862137336319392</v>
      </c>
      <c r="C251" s="83">
        <f>+'Long Term Spreads by Qtr'!D251-'Long Term Spreads by Qtr'!C251</f>
        <v>-14.493333333333339</v>
      </c>
      <c r="D251" s="83">
        <f>+'Long Term Spreads by Qtr'!E251-'Long Term Spreads by Qtr'!D251</f>
        <v>-16.540000000000191</v>
      </c>
      <c r="E251" s="83">
        <f>+'Long Term Spreads by Qtr'!F251-'Long Term Spreads by Qtr'!E251</f>
        <v>-16.523333333333085</v>
      </c>
      <c r="F251" s="83">
        <f>+'Long Term Spreads by Qtr'!G251-'Long Term Spreads by Qtr'!F251</f>
        <v>-19.813333333333503</v>
      </c>
      <c r="G251" s="83">
        <f>+'Long Term Spreads by Qtr'!H251-'Long Term Spreads by Qtr'!G251</f>
        <v>-10.116666666666788</v>
      </c>
      <c r="H251" s="83">
        <f>+'Long Term Spreads by Qtr'!I251-'Long Term Spreads by Qtr'!H251</f>
        <v>-17.439999999999827</v>
      </c>
      <c r="I251" s="83">
        <f>+'Long Term Spreads by Qtr'!J251-'Long Term Spreads by Qtr'!I251</f>
        <v>-25.173333333333403</v>
      </c>
    </row>
    <row r="252" spans="1:9" x14ac:dyDescent="0.25">
      <c r="A252" s="79">
        <v>3</v>
      </c>
      <c r="B252" s="83">
        <f>+'Long Term Spreads by Qtr'!C252-'Long Term Spreads by Qtr'!B252</f>
        <v>-8.2862137336319392</v>
      </c>
      <c r="C252" s="83">
        <f>+'Long Term Spreads by Qtr'!D252-'Long Term Spreads by Qtr'!C252</f>
        <v>-14.493333333333339</v>
      </c>
      <c r="D252" s="83">
        <f>+'Long Term Spreads by Qtr'!E252-'Long Term Spreads by Qtr'!D252</f>
        <v>-16.540000000000191</v>
      </c>
      <c r="E252" s="83">
        <f>+'Long Term Spreads by Qtr'!F252-'Long Term Spreads by Qtr'!E252</f>
        <v>-16.523333333333085</v>
      </c>
      <c r="F252" s="83">
        <f>+'Long Term Spreads by Qtr'!G252-'Long Term Spreads by Qtr'!F252</f>
        <v>-19.813333333333503</v>
      </c>
      <c r="G252" s="83">
        <f>+'Long Term Spreads by Qtr'!H252-'Long Term Spreads by Qtr'!G252</f>
        <v>-10.116666666666788</v>
      </c>
      <c r="H252" s="83">
        <f>+'Long Term Spreads by Qtr'!I252-'Long Term Spreads by Qtr'!H252</f>
        <v>-17.439999999999827</v>
      </c>
      <c r="I252" s="83">
        <f>+'Long Term Spreads by Qtr'!J252-'Long Term Spreads by Qtr'!I252</f>
        <v>-25.173333333333403</v>
      </c>
    </row>
    <row r="253" spans="1:9" x14ac:dyDescent="0.25">
      <c r="A253" s="79">
        <v>4</v>
      </c>
      <c r="B253" s="83">
        <f>+'Long Term Spreads by Qtr'!C253-'Long Term Spreads by Qtr'!B253</f>
        <v>-8.2862137336319392</v>
      </c>
      <c r="C253" s="83">
        <f>+'Long Term Spreads by Qtr'!D253-'Long Term Spreads by Qtr'!C253</f>
        <v>-14.493333333333339</v>
      </c>
      <c r="D253" s="83">
        <f>+'Long Term Spreads by Qtr'!E253-'Long Term Spreads by Qtr'!D253</f>
        <v>-16.540000000000191</v>
      </c>
      <c r="E253" s="83">
        <f>+'Long Term Spreads by Qtr'!F253-'Long Term Spreads by Qtr'!E253</f>
        <v>-16.523333333333085</v>
      </c>
      <c r="F253" s="83">
        <f>+'Long Term Spreads by Qtr'!G253-'Long Term Spreads by Qtr'!F253</f>
        <v>-19.813333333333503</v>
      </c>
      <c r="G253" s="83">
        <f>+'Long Term Spreads by Qtr'!H253-'Long Term Spreads by Qtr'!G253</f>
        <v>-10.116666666666788</v>
      </c>
      <c r="H253" s="83">
        <f>+'Long Term Spreads by Qtr'!I253-'Long Term Spreads by Qtr'!H253</f>
        <v>-17.439999999999827</v>
      </c>
      <c r="I253" s="83">
        <f>+'Long Term Spreads by Qtr'!J253-'Long Term Spreads by Qtr'!I253</f>
        <v>-25.173333333333403</v>
      </c>
    </row>
    <row r="254" spans="1:9" x14ac:dyDescent="0.25">
      <c r="A254" s="79">
        <v>5</v>
      </c>
      <c r="B254" s="83">
        <f>+'Long Term Spreads by Qtr'!C254-'Long Term Spreads by Qtr'!B254</f>
        <v>-8.2862137336319392</v>
      </c>
      <c r="C254" s="83">
        <f>+'Long Term Spreads by Qtr'!D254-'Long Term Spreads by Qtr'!C254</f>
        <v>-14.493333333333339</v>
      </c>
      <c r="D254" s="83">
        <f>+'Long Term Spreads by Qtr'!E254-'Long Term Spreads by Qtr'!D254</f>
        <v>-16.540000000000191</v>
      </c>
      <c r="E254" s="83">
        <f>+'Long Term Spreads by Qtr'!F254-'Long Term Spreads by Qtr'!E254</f>
        <v>-16.523333333333085</v>
      </c>
      <c r="F254" s="83">
        <f>+'Long Term Spreads by Qtr'!G254-'Long Term Spreads by Qtr'!F254</f>
        <v>-19.813333333333503</v>
      </c>
      <c r="G254" s="83">
        <f>+'Long Term Spreads by Qtr'!H254-'Long Term Spreads by Qtr'!G254</f>
        <v>-10.116666666666788</v>
      </c>
      <c r="H254" s="83">
        <f>+'Long Term Spreads by Qtr'!I254-'Long Term Spreads by Qtr'!H254</f>
        <v>-17.439999999999827</v>
      </c>
      <c r="I254" s="83">
        <f>+'Long Term Spreads by Qtr'!J254-'Long Term Spreads by Qtr'!I254</f>
        <v>-25.173333333333403</v>
      </c>
    </row>
    <row r="255" spans="1:9" x14ac:dyDescent="0.25">
      <c r="A255" s="79">
        <v>6</v>
      </c>
      <c r="B255" s="83">
        <f>+'Long Term Spreads by Qtr'!C255-'Long Term Spreads by Qtr'!B255</f>
        <v>-8.2862137336319392</v>
      </c>
      <c r="C255" s="83">
        <f>+'Long Term Spreads by Qtr'!D255-'Long Term Spreads by Qtr'!C255</f>
        <v>-14.493333333333339</v>
      </c>
      <c r="D255" s="83">
        <f>+'Long Term Spreads by Qtr'!E255-'Long Term Spreads by Qtr'!D255</f>
        <v>-16.540000000000191</v>
      </c>
      <c r="E255" s="83">
        <f>+'Long Term Spreads by Qtr'!F255-'Long Term Spreads by Qtr'!E255</f>
        <v>-16.523333333333085</v>
      </c>
      <c r="F255" s="83">
        <f>+'Long Term Spreads by Qtr'!G255-'Long Term Spreads by Qtr'!F255</f>
        <v>-19.813333333333503</v>
      </c>
      <c r="G255" s="83">
        <f>+'Long Term Spreads by Qtr'!H255-'Long Term Spreads by Qtr'!G255</f>
        <v>-10.116666666666788</v>
      </c>
      <c r="H255" s="83">
        <f>+'Long Term Spreads by Qtr'!I255-'Long Term Spreads by Qtr'!H255</f>
        <v>-17.439999999999827</v>
      </c>
      <c r="I255" s="83">
        <f>+'Long Term Spreads by Qtr'!J255-'Long Term Spreads by Qtr'!I255</f>
        <v>-25.173333333333403</v>
      </c>
    </row>
    <row r="256" spans="1:9" x14ac:dyDescent="0.25">
      <c r="A256" s="79">
        <v>7</v>
      </c>
      <c r="B256" s="83">
        <f>+'Long Term Spreads by Qtr'!C256-'Long Term Spreads by Qtr'!B256</f>
        <v>-8.2862137336319392</v>
      </c>
      <c r="C256" s="83">
        <f>+'Long Term Spreads by Qtr'!D256-'Long Term Spreads by Qtr'!C256</f>
        <v>-14.493333333333339</v>
      </c>
      <c r="D256" s="83">
        <f>+'Long Term Spreads by Qtr'!E256-'Long Term Spreads by Qtr'!D256</f>
        <v>-16.540000000000191</v>
      </c>
      <c r="E256" s="83">
        <f>+'Long Term Spreads by Qtr'!F256-'Long Term Spreads by Qtr'!E256</f>
        <v>-16.523333333333085</v>
      </c>
      <c r="F256" s="83">
        <f>+'Long Term Spreads by Qtr'!G256-'Long Term Spreads by Qtr'!F256</f>
        <v>-19.813333333333503</v>
      </c>
      <c r="G256" s="83">
        <f>+'Long Term Spreads by Qtr'!H256-'Long Term Spreads by Qtr'!G256</f>
        <v>-10.116666666666788</v>
      </c>
      <c r="H256" s="83">
        <f>+'Long Term Spreads by Qtr'!I256-'Long Term Spreads by Qtr'!H256</f>
        <v>-17.439999999999827</v>
      </c>
      <c r="I256" s="83">
        <f>+'Long Term Spreads by Qtr'!J256-'Long Term Spreads by Qtr'!I256</f>
        <v>-25.173333333333403</v>
      </c>
    </row>
    <row r="257" spans="1:9" x14ac:dyDescent="0.25">
      <c r="A257" s="79">
        <v>8</v>
      </c>
      <c r="B257" s="83">
        <f>+'Long Term Spreads by Qtr'!C257-'Long Term Spreads by Qtr'!B257</f>
        <v>-8.2862137336319392</v>
      </c>
      <c r="C257" s="83">
        <f>+'Long Term Spreads by Qtr'!D257-'Long Term Spreads by Qtr'!C257</f>
        <v>-14.493333333333339</v>
      </c>
      <c r="D257" s="83">
        <f>+'Long Term Spreads by Qtr'!E257-'Long Term Spreads by Qtr'!D257</f>
        <v>-16.540000000000191</v>
      </c>
      <c r="E257" s="83">
        <f>+'Long Term Spreads by Qtr'!F257-'Long Term Spreads by Qtr'!E257</f>
        <v>-16.523333333333085</v>
      </c>
      <c r="F257" s="83">
        <f>+'Long Term Spreads by Qtr'!G257-'Long Term Spreads by Qtr'!F257</f>
        <v>-19.813333333333503</v>
      </c>
      <c r="G257" s="83">
        <f>+'Long Term Spreads by Qtr'!H257-'Long Term Spreads by Qtr'!G257</f>
        <v>-10.116666666666788</v>
      </c>
      <c r="H257" s="83">
        <f>+'Long Term Spreads by Qtr'!I257-'Long Term Spreads by Qtr'!H257</f>
        <v>-17.439999999999827</v>
      </c>
      <c r="I257" s="83">
        <f>+'Long Term Spreads by Qtr'!J257-'Long Term Spreads by Qtr'!I257</f>
        <v>-25.173333333333403</v>
      </c>
    </row>
    <row r="258" spans="1:9" x14ac:dyDescent="0.25">
      <c r="A258" s="79">
        <v>9</v>
      </c>
      <c r="B258" s="83">
        <f>+'Long Term Spreads by Qtr'!C258-'Long Term Spreads by Qtr'!B258</f>
        <v>-8.2862137336319392</v>
      </c>
      <c r="C258" s="83">
        <f>+'Long Term Spreads by Qtr'!D258-'Long Term Spreads by Qtr'!C258</f>
        <v>-14.493333333333339</v>
      </c>
      <c r="D258" s="83">
        <f>+'Long Term Spreads by Qtr'!E258-'Long Term Spreads by Qtr'!D258</f>
        <v>-16.540000000000191</v>
      </c>
      <c r="E258" s="83">
        <f>+'Long Term Spreads by Qtr'!F258-'Long Term Spreads by Qtr'!E258</f>
        <v>-16.523333333333085</v>
      </c>
      <c r="F258" s="83">
        <f>+'Long Term Spreads by Qtr'!G258-'Long Term Spreads by Qtr'!F258</f>
        <v>-19.813333333333503</v>
      </c>
      <c r="G258" s="83">
        <f>+'Long Term Spreads by Qtr'!H258-'Long Term Spreads by Qtr'!G258</f>
        <v>-10.116666666666788</v>
      </c>
      <c r="H258" s="83">
        <f>+'Long Term Spreads by Qtr'!I258-'Long Term Spreads by Qtr'!H258</f>
        <v>-17.439999999999827</v>
      </c>
      <c r="I258" s="83">
        <f>+'Long Term Spreads by Qtr'!J258-'Long Term Spreads by Qtr'!I258</f>
        <v>-25.173333333333403</v>
      </c>
    </row>
    <row r="259" spans="1:9" x14ac:dyDescent="0.25">
      <c r="A259" s="79">
        <v>10</v>
      </c>
      <c r="B259" s="83">
        <f>+'Long Term Spreads by Qtr'!C259-'Long Term Spreads by Qtr'!B259</f>
        <v>-8.2862137336319392</v>
      </c>
      <c r="C259" s="83">
        <f>+'Long Term Spreads by Qtr'!D259-'Long Term Spreads by Qtr'!C259</f>
        <v>-14.493333333333339</v>
      </c>
      <c r="D259" s="83">
        <f>+'Long Term Spreads by Qtr'!E259-'Long Term Spreads by Qtr'!D259</f>
        <v>-16.540000000000191</v>
      </c>
      <c r="E259" s="83">
        <f>+'Long Term Spreads by Qtr'!F259-'Long Term Spreads by Qtr'!E259</f>
        <v>-16.523333333333085</v>
      </c>
      <c r="F259" s="83">
        <f>+'Long Term Spreads by Qtr'!G259-'Long Term Spreads by Qtr'!F259</f>
        <v>-19.813333333333503</v>
      </c>
      <c r="G259" s="83">
        <f>+'Long Term Spreads by Qtr'!H259-'Long Term Spreads by Qtr'!G259</f>
        <v>-10.116666666666788</v>
      </c>
      <c r="H259" s="83">
        <f>+'Long Term Spreads by Qtr'!I259-'Long Term Spreads by Qtr'!H259</f>
        <v>-17.439999999999827</v>
      </c>
      <c r="I259" s="83">
        <f>+'Long Term Spreads by Qtr'!J259-'Long Term Spreads by Qtr'!I259</f>
        <v>-25.173333333333403</v>
      </c>
    </row>
    <row r="260" spans="1:9" x14ac:dyDescent="0.25">
      <c r="A260" s="79">
        <v>11</v>
      </c>
      <c r="B260" s="83">
        <f>+'Long Term Spreads by Qtr'!C260-'Long Term Spreads by Qtr'!B260</f>
        <v>-8.2862137336319392</v>
      </c>
      <c r="C260" s="83">
        <f>+'Long Term Spreads by Qtr'!D260-'Long Term Spreads by Qtr'!C260</f>
        <v>-14.493333333333339</v>
      </c>
      <c r="D260" s="83">
        <f>+'Long Term Spreads by Qtr'!E260-'Long Term Spreads by Qtr'!D260</f>
        <v>-16.540000000000191</v>
      </c>
      <c r="E260" s="83">
        <f>+'Long Term Spreads by Qtr'!F260-'Long Term Spreads by Qtr'!E260</f>
        <v>-16.523333333333085</v>
      </c>
      <c r="F260" s="83">
        <f>+'Long Term Spreads by Qtr'!G260-'Long Term Spreads by Qtr'!F260</f>
        <v>-19.813333333333503</v>
      </c>
      <c r="G260" s="83">
        <f>+'Long Term Spreads by Qtr'!H260-'Long Term Spreads by Qtr'!G260</f>
        <v>-10.116666666666788</v>
      </c>
      <c r="H260" s="83">
        <f>+'Long Term Spreads by Qtr'!I260-'Long Term Spreads by Qtr'!H260</f>
        <v>-17.439999999999827</v>
      </c>
      <c r="I260" s="83">
        <f>+'Long Term Spreads by Qtr'!J260-'Long Term Spreads by Qtr'!I260</f>
        <v>-25.173333333333403</v>
      </c>
    </row>
    <row r="261" spans="1:9" x14ac:dyDescent="0.25">
      <c r="A261" s="79">
        <v>12</v>
      </c>
      <c r="B261" s="83">
        <f>+'Long Term Spreads by Qtr'!C261-'Long Term Spreads by Qtr'!B261</f>
        <v>-8.2862137336319392</v>
      </c>
      <c r="C261" s="83">
        <f>+'Long Term Spreads by Qtr'!D261-'Long Term Spreads by Qtr'!C261</f>
        <v>-14.493333333333339</v>
      </c>
      <c r="D261" s="83">
        <f>+'Long Term Spreads by Qtr'!E261-'Long Term Spreads by Qtr'!D261</f>
        <v>-16.540000000000191</v>
      </c>
      <c r="E261" s="83">
        <f>+'Long Term Spreads by Qtr'!F261-'Long Term Spreads by Qtr'!E261</f>
        <v>-16.523333333333085</v>
      </c>
      <c r="F261" s="83">
        <f>+'Long Term Spreads by Qtr'!G261-'Long Term Spreads by Qtr'!F261</f>
        <v>-19.813333333333503</v>
      </c>
      <c r="G261" s="83">
        <f>+'Long Term Spreads by Qtr'!H261-'Long Term Spreads by Qtr'!G261</f>
        <v>-10.116666666666788</v>
      </c>
      <c r="H261" s="83">
        <f>+'Long Term Spreads by Qtr'!I261-'Long Term Spreads by Qtr'!H261</f>
        <v>-17.439999999999827</v>
      </c>
      <c r="I261" s="83">
        <f>+'Long Term Spreads by Qtr'!J261-'Long Term Spreads by Qtr'!I261</f>
        <v>-25.173333333333403</v>
      </c>
    </row>
    <row r="262" spans="1:9" x14ac:dyDescent="0.25">
      <c r="A262" s="79">
        <v>13</v>
      </c>
      <c r="B262" s="83">
        <f>+'Long Term Spreads by Qtr'!C262-'Long Term Spreads by Qtr'!B262</f>
        <v>-8.2862137336319392</v>
      </c>
      <c r="C262" s="83">
        <f>+'Long Term Spreads by Qtr'!D262-'Long Term Spreads by Qtr'!C262</f>
        <v>-14.493333333333339</v>
      </c>
      <c r="D262" s="83">
        <f>+'Long Term Spreads by Qtr'!E262-'Long Term Spreads by Qtr'!D262</f>
        <v>-16.540000000000191</v>
      </c>
      <c r="E262" s="83">
        <f>+'Long Term Spreads by Qtr'!F262-'Long Term Spreads by Qtr'!E262</f>
        <v>-16.523333333333085</v>
      </c>
      <c r="F262" s="83">
        <f>+'Long Term Spreads by Qtr'!G262-'Long Term Spreads by Qtr'!F262</f>
        <v>-19.813333333333503</v>
      </c>
      <c r="G262" s="83">
        <f>+'Long Term Spreads by Qtr'!H262-'Long Term Spreads by Qtr'!G262</f>
        <v>-10.116666666666788</v>
      </c>
      <c r="H262" s="83">
        <f>+'Long Term Spreads by Qtr'!I262-'Long Term Spreads by Qtr'!H262</f>
        <v>-17.439999999999827</v>
      </c>
      <c r="I262" s="83">
        <f>+'Long Term Spreads by Qtr'!J262-'Long Term Spreads by Qtr'!I262</f>
        <v>-25.173333333333403</v>
      </c>
    </row>
    <row r="263" spans="1:9" x14ac:dyDescent="0.25">
      <c r="A263" s="79">
        <v>14</v>
      </c>
      <c r="B263" s="83">
        <f>+'Long Term Spreads by Qtr'!C263-'Long Term Spreads by Qtr'!B263</f>
        <v>-8.2862137336319392</v>
      </c>
      <c r="C263" s="83">
        <f>+'Long Term Spreads by Qtr'!D263-'Long Term Spreads by Qtr'!C263</f>
        <v>-14.493333333333339</v>
      </c>
      <c r="D263" s="83">
        <f>+'Long Term Spreads by Qtr'!E263-'Long Term Spreads by Qtr'!D263</f>
        <v>-16.540000000000191</v>
      </c>
      <c r="E263" s="83">
        <f>+'Long Term Spreads by Qtr'!F263-'Long Term Spreads by Qtr'!E263</f>
        <v>-16.523333333333085</v>
      </c>
      <c r="F263" s="83">
        <f>+'Long Term Spreads by Qtr'!G263-'Long Term Spreads by Qtr'!F263</f>
        <v>-19.813333333333503</v>
      </c>
      <c r="G263" s="83">
        <f>+'Long Term Spreads by Qtr'!H263-'Long Term Spreads by Qtr'!G263</f>
        <v>-10.116666666666788</v>
      </c>
      <c r="H263" s="83">
        <f>+'Long Term Spreads by Qtr'!I263-'Long Term Spreads by Qtr'!H263</f>
        <v>-17.439999999999827</v>
      </c>
      <c r="I263" s="83">
        <f>+'Long Term Spreads by Qtr'!J263-'Long Term Spreads by Qtr'!I263</f>
        <v>-25.173333333333403</v>
      </c>
    </row>
    <row r="264" spans="1:9" x14ac:dyDescent="0.25">
      <c r="A264" s="79">
        <v>15</v>
      </c>
      <c r="B264" s="83">
        <f>+'Long Term Spreads by Qtr'!C264-'Long Term Spreads by Qtr'!B264</f>
        <v>-8.2862137336319392</v>
      </c>
      <c r="C264" s="83">
        <f>+'Long Term Spreads by Qtr'!D264-'Long Term Spreads by Qtr'!C264</f>
        <v>-14.493333333333339</v>
      </c>
      <c r="D264" s="83">
        <f>+'Long Term Spreads by Qtr'!E264-'Long Term Spreads by Qtr'!D264</f>
        <v>-16.540000000000191</v>
      </c>
      <c r="E264" s="83">
        <f>+'Long Term Spreads by Qtr'!F264-'Long Term Spreads by Qtr'!E264</f>
        <v>-16.523333333333085</v>
      </c>
      <c r="F264" s="83">
        <f>+'Long Term Spreads by Qtr'!G264-'Long Term Spreads by Qtr'!F264</f>
        <v>-19.813333333333503</v>
      </c>
      <c r="G264" s="83">
        <f>+'Long Term Spreads by Qtr'!H264-'Long Term Spreads by Qtr'!G264</f>
        <v>-10.116666666666788</v>
      </c>
      <c r="H264" s="83">
        <f>+'Long Term Spreads by Qtr'!I264-'Long Term Spreads by Qtr'!H264</f>
        <v>-17.439999999999827</v>
      </c>
      <c r="I264" s="83">
        <f>+'Long Term Spreads by Qtr'!J264-'Long Term Spreads by Qtr'!I264</f>
        <v>-25.173333333333403</v>
      </c>
    </row>
    <row r="265" spans="1:9" x14ac:dyDescent="0.25">
      <c r="A265" s="79">
        <v>16</v>
      </c>
      <c r="B265" s="83">
        <f>+'Long Term Spreads by Qtr'!C265-'Long Term Spreads by Qtr'!B265</f>
        <v>-8.2862137336319392</v>
      </c>
      <c r="C265" s="83">
        <f>+'Long Term Spreads by Qtr'!D265-'Long Term Spreads by Qtr'!C265</f>
        <v>-14.493333333333339</v>
      </c>
      <c r="D265" s="83">
        <f>+'Long Term Spreads by Qtr'!E265-'Long Term Spreads by Qtr'!D265</f>
        <v>-16.540000000000191</v>
      </c>
      <c r="E265" s="83">
        <f>+'Long Term Spreads by Qtr'!F265-'Long Term Spreads by Qtr'!E265</f>
        <v>-16.523333333333085</v>
      </c>
      <c r="F265" s="83">
        <f>+'Long Term Spreads by Qtr'!G265-'Long Term Spreads by Qtr'!F265</f>
        <v>-19.813333333333503</v>
      </c>
      <c r="G265" s="83">
        <f>+'Long Term Spreads by Qtr'!H265-'Long Term Spreads by Qtr'!G265</f>
        <v>-10.116666666666788</v>
      </c>
      <c r="H265" s="83">
        <f>+'Long Term Spreads by Qtr'!I265-'Long Term Spreads by Qtr'!H265</f>
        <v>-17.439999999999827</v>
      </c>
      <c r="I265" s="83">
        <f>+'Long Term Spreads by Qtr'!J265-'Long Term Spreads by Qtr'!I265</f>
        <v>-25.173333333333403</v>
      </c>
    </row>
    <row r="266" spans="1:9" x14ac:dyDescent="0.25">
      <c r="A266" s="79">
        <v>17</v>
      </c>
      <c r="B266" s="83">
        <f>+'Long Term Spreads by Qtr'!C266-'Long Term Spreads by Qtr'!B266</f>
        <v>-8.2862137336319392</v>
      </c>
      <c r="C266" s="83">
        <f>+'Long Term Spreads by Qtr'!D266-'Long Term Spreads by Qtr'!C266</f>
        <v>-14.493333333333339</v>
      </c>
      <c r="D266" s="83">
        <f>+'Long Term Spreads by Qtr'!E266-'Long Term Spreads by Qtr'!D266</f>
        <v>-16.540000000000191</v>
      </c>
      <c r="E266" s="83">
        <f>+'Long Term Spreads by Qtr'!F266-'Long Term Spreads by Qtr'!E266</f>
        <v>-16.523333333333085</v>
      </c>
      <c r="F266" s="83">
        <f>+'Long Term Spreads by Qtr'!G266-'Long Term Spreads by Qtr'!F266</f>
        <v>-19.813333333333503</v>
      </c>
      <c r="G266" s="83">
        <f>+'Long Term Spreads by Qtr'!H266-'Long Term Spreads by Qtr'!G266</f>
        <v>-10.116666666666788</v>
      </c>
      <c r="H266" s="83">
        <f>+'Long Term Spreads by Qtr'!I266-'Long Term Spreads by Qtr'!H266</f>
        <v>-17.439999999999827</v>
      </c>
      <c r="I266" s="83">
        <f>+'Long Term Spreads by Qtr'!J266-'Long Term Spreads by Qtr'!I266</f>
        <v>-25.173333333333403</v>
      </c>
    </row>
    <row r="267" spans="1:9" x14ac:dyDescent="0.25">
      <c r="A267" s="79">
        <v>18</v>
      </c>
      <c r="B267" s="83">
        <f>+'Long Term Spreads by Qtr'!C267-'Long Term Spreads by Qtr'!B267</f>
        <v>-8.2862137336319392</v>
      </c>
      <c r="C267" s="83">
        <f>+'Long Term Spreads by Qtr'!D267-'Long Term Spreads by Qtr'!C267</f>
        <v>-14.493333333333339</v>
      </c>
      <c r="D267" s="83">
        <f>+'Long Term Spreads by Qtr'!E267-'Long Term Spreads by Qtr'!D267</f>
        <v>-16.540000000000191</v>
      </c>
      <c r="E267" s="83">
        <f>+'Long Term Spreads by Qtr'!F267-'Long Term Spreads by Qtr'!E267</f>
        <v>-16.523333333333085</v>
      </c>
      <c r="F267" s="83">
        <f>+'Long Term Spreads by Qtr'!G267-'Long Term Spreads by Qtr'!F267</f>
        <v>-19.813333333333503</v>
      </c>
      <c r="G267" s="83">
        <f>+'Long Term Spreads by Qtr'!H267-'Long Term Spreads by Qtr'!G267</f>
        <v>-10.116666666666788</v>
      </c>
      <c r="H267" s="83">
        <f>+'Long Term Spreads by Qtr'!I267-'Long Term Spreads by Qtr'!H267</f>
        <v>-17.439999999999827</v>
      </c>
      <c r="I267" s="83">
        <f>+'Long Term Spreads by Qtr'!J267-'Long Term Spreads by Qtr'!I267</f>
        <v>-25.173333333333403</v>
      </c>
    </row>
    <row r="268" spans="1:9" x14ac:dyDescent="0.25">
      <c r="A268" s="79">
        <v>19</v>
      </c>
      <c r="B268" s="83">
        <f>+'Long Term Spreads by Qtr'!C268-'Long Term Spreads by Qtr'!B268</f>
        <v>-8.2862137336319392</v>
      </c>
      <c r="C268" s="83">
        <f>+'Long Term Spreads by Qtr'!D268-'Long Term Spreads by Qtr'!C268</f>
        <v>-14.493333333333339</v>
      </c>
      <c r="D268" s="83">
        <f>+'Long Term Spreads by Qtr'!E268-'Long Term Spreads by Qtr'!D268</f>
        <v>-16.540000000000191</v>
      </c>
      <c r="E268" s="83">
        <f>+'Long Term Spreads by Qtr'!F268-'Long Term Spreads by Qtr'!E268</f>
        <v>-16.523333333333085</v>
      </c>
      <c r="F268" s="83">
        <f>+'Long Term Spreads by Qtr'!G268-'Long Term Spreads by Qtr'!F268</f>
        <v>-19.813333333333503</v>
      </c>
      <c r="G268" s="83">
        <f>+'Long Term Spreads by Qtr'!H268-'Long Term Spreads by Qtr'!G268</f>
        <v>-10.116666666666788</v>
      </c>
      <c r="H268" s="83">
        <f>+'Long Term Spreads by Qtr'!I268-'Long Term Spreads by Qtr'!H268</f>
        <v>-17.439999999999827</v>
      </c>
      <c r="I268" s="83">
        <f>+'Long Term Spreads by Qtr'!J268-'Long Term Spreads by Qtr'!I268</f>
        <v>-25.173333333333403</v>
      </c>
    </row>
    <row r="269" spans="1:9" x14ac:dyDescent="0.25">
      <c r="A269" s="79">
        <v>20</v>
      </c>
      <c r="B269" s="83">
        <f>+'Long Term Spreads by Qtr'!C269-'Long Term Spreads by Qtr'!B269</f>
        <v>-8.2862137336319392</v>
      </c>
      <c r="C269" s="83">
        <f>+'Long Term Spreads by Qtr'!D269-'Long Term Spreads by Qtr'!C269</f>
        <v>-14.493333333333339</v>
      </c>
      <c r="D269" s="83">
        <f>+'Long Term Spreads by Qtr'!E269-'Long Term Spreads by Qtr'!D269</f>
        <v>-16.540000000000191</v>
      </c>
      <c r="E269" s="83">
        <f>+'Long Term Spreads by Qtr'!F269-'Long Term Spreads by Qtr'!E269</f>
        <v>-16.523333333333085</v>
      </c>
      <c r="F269" s="83">
        <f>+'Long Term Spreads by Qtr'!G269-'Long Term Spreads by Qtr'!F269</f>
        <v>-19.813333333333503</v>
      </c>
      <c r="G269" s="83">
        <f>+'Long Term Spreads by Qtr'!H269-'Long Term Spreads by Qtr'!G269</f>
        <v>-10.116666666666788</v>
      </c>
      <c r="H269" s="83">
        <f>+'Long Term Spreads by Qtr'!I269-'Long Term Spreads by Qtr'!H269</f>
        <v>-17.439999999999827</v>
      </c>
      <c r="I269" s="83">
        <f>+'Long Term Spreads by Qtr'!J269-'Long Term Spreads by Qtr'!I269</f>
        <v>-25.173333333333403</v>
      </c>
    </row>
    <row r="270" spans="1:9" x14ac:dyDescent="0.25">
      <c r="A270" s="79">
        <v>21</v>
      </c>
      <c r="B270" s="83">
        <f>+'Long Term Spreads by Qtr'!C270-'Long Term Spreads by Qtr'!B270</f>
        <v>-8.2862137336319392</v>
      </c>
      <c r="C270" s="83">
        <f>+'Long Term Spreads by Qtr'!D270-'Long Term Spreads by Qtr'!C270</f>
        <v>-14.493333333333339</v>
      </c>
      <c r="D270" s="83">
        <f>+'Long Term Spreads by Qtr'!E270-'Long Term Spreads by Qtr'!D270</f>
        <v>-16.540000000000191</v>
      </c>
      <c r="E270" s="83">
        <f>+'Long Term Spreads by Qtr'!F270-'Long Term Spreads by Qtr'!E270</f>
        <v>-16.523333333333085</v>
      </c>
      <c r="F270" s="83">
        <f>+'Long Term Spreads by Qtr'!G270-'Long Term Spreads by Qtr'!F270</f>
        <v>-19.813333333333503</v>
      </c>
      <c r="G270" s="83">
        <f>+'Long Term Spreads by Qtr'!H270-'Long Term Spreads by Qtr'!G270</f>
        <v>-10.116666666666788</v>
      </c>
      <c r="H270" s="83">
        <f>+'Long Term Spreads by Qtr'!I270-'Long Term Spreads by Qtr'!H270</f>
        <v>-17.439999999999827</v>
      </c>
      <c r="I270" s="83">
        <f>+'Long Term Spreads by Qtr'!J270-'Long Term Spreads by Qtr'!I270</f>
        <v>-25.173333333333403</v>
      </c>
    </row>
    <row r="271" spans="1:9" x14ac:dyDescent="0.25">
      <c r="A271" s="79">
        <v>22</v>
      </c>
      <c r="B271" s="83">
        <f>+'Long Term Spreads by Qtr'!C271-'Long Term Spreads by Qtr'!B271</f>
        <v>-8.2862137336319392</v>
      </c>
      <c r="C271" s="83">
        <f>+'Long Term Spreads by Qtr'!D271-'Long Term Spreads by Qtr'!C271</f>
        <v>-14.493333333333339</v>
      </c>
      <c r="D271" s="83">
        <f>+'Long Term Spreads by Qtr'!E271-'Long Term Spreads by Qtr'!D271</f>
        <v>-16.540000000000191</v>
      </c>
      <c r="E271" s="83">
        <f>+'Long Term Spreads by Qtr'!F271-'Long Term Spreads by Qtr'!E271</f>
        <v>-16.523333333333085</v>
      </c>
      <c r="F271" s="83">
        <f>+'Long Term Spreads by Qtr'!G271-'Long Term Spreads by Qtr'!F271</f>
        <v>-19.813333333333503</v>
      </c>
      <c r="G271" s="83">
        <f>+'Long Term Spreads by Qtr'!H271-'Long Term Spreads by Qtr'!G271</f>
        <v>-10.116666666666788</v>
      </c>
      <c r="H271" s="83">
        <f>+'Long Term Spreads by Qtr'!I271-'Long Term Spreads by Qtr'!H271</f>
        <v>-17.439999999999827</v>
      </c>
      <c r="I271" s="83">
        <f>+'Long Term Spreads by Qtr'!J271-'Long Term Spreads by Qtr'!I271</f>
        <v>-25.173333333333403</v>
      </c>
    </row>
    <row r="272" spans="1:9" x14ac:dyDescent="0.25">
      <c r="A272" s="79">
        <v>23</v>
      </c>
      <c r="B272" s="83">
        <f>+'Long Term Spreads by Qtr'!C272-'Long Term Spreads by Qtr'!B272</f>
        <v>-8.2862137336319392</v>
      </c>
      <c r="C272" s="83">
        <f>+'Long Term Spreads by Qtr'!D272-'Long Term Spreads by Qtr'!C272</f>
        <v>-14.493333333333339</v>
      </c>
      <c r="D272" s="83">
        <f>+'Long Term Spreads by Qtr'!E272-'Long Term Spreads by Qtr'!D272</f>
        <v>-16.540000000000191</v>
      </c>
      <c r="E272" s="83">
        <f>+'Long Term Spreads by Qtr'!F272-'Long Term Spreads by Qtr'!E272</f>
        <v>-16.523333333333085</v>
      </c>
      <c r="F272" s="83">
        <f>+'Long Term Spreads by Qtr'!G272-'Long Term Spreads by Qtr'!F272</f>
        <v>-19.813333333333503</v>
      </c>
      <c r="G272" s="83">
        <f>+'Long Term Spreads by Qtr'!H272-'Long Term Spreads by Qtr'!G272</f>
        <v>-10.116666666666788</v>
      </c>
      <c r="H272" s="83">
        <f>+'Long Term Spreads by Qtr'!I272-'Long Term Spreads by Qtr'!H272</f>
        <v>-17.439999999999827</v>
      </c>
      <c r="I272" s="83">
        <f>+'Long Term Spreads by Qtr'!J272-'Long Term Spreads by Qtr'!I272</f>
        <v>-25.173333333333403</v>
      </c>
    </row>
    <row r="273" spans="1:9" x14ac:dyDescent="0.25">
      <c r="A273" s="79">
        <v>24</v>
      </c>
      <c r="B273" s="83">
        <f>+'Long Term Spreads by Qtr'!C273-'Long Term Spreads by Qtr'!B273</f>
        <v>-8.2862137336319392</v>
      </c>
      <c r="C273" s="83">
        <f>+'Long Term Spreads by Qtr'!D273-'Long Term Spreads by Qtr'!C273</f>
        <v>-14.493333333333339</v>
      </c>
      <c r="D273" s="83">
        <f>+'Long Term Spreads by Qtr'!E273-'Long Term Spreads by Qtr'!D273</f>
        <v>-16.540000000000191</v>
      </c>
      <c r="E273" s="83">
        <f>+'Long Term Spreads by Qtr'!F273-'Long Term Spreads by Qtr'!E273</f>
        <v>-16.523333333333085</v>
      </c>
      <c r="F273" s="83">
        <f>+'Long Term Spreads by Qtr'!G273-'Long Term Spreads by Qtr'!F273</f>
        <v>-19.813333333333503</v>
      </c>
      <c r="G273" s="83">
        <f>+'Long Term Spreads by Qtr'!H273-'Long Term Spreads by Qtr'!G273</f>
        <v>-10.116666666666788</v>
      </c>
      <c r="H273" s="83">
        <f>+'Long Term Spreads by Qtr'!I273-'Long Term Spreads by Qtr'!H273</f>
        <v>-17.439999999999827</v>
      </c>
      <c r="I273" s="83">
        <f>+'Long Term Spreads by Qtr'!J273-'Long Term Spreads by Qtr'!I273</f>
        <v>-25.173333333333403</v>
      </c>
    </row>
    <row r="274" spans="1:9" x14ac:dyDescent="0.25">
      <c r="A274" s="79">
        <v>25</v>
      </c>
      <c r="B274" s="83">
        <f>+'Long Term Spreads by Qtr'!C274-'Long Term Spreads by Qtr'!B274</f>
        <v>-8.2862137336319392</v>
      </c>
      <c r="C274" s="83">
        <f>+'Long Term Spreads by Qtr'!D274-'Long Term Spreads by Qtr'!C274</f>
        <v>-14.493333333333339</v>
      </c>
      <c r="D274" s="83">
        <f>+'Long Term Spreads by Qtr'!E274-'Long Term Spreads by Qtr'!D274</f>
        <v>-16.540000000000191</v>
      </c>
      <c r="E274" s="83">
        <f>+'Long Term Spreads by Qtr'!F274-'Long Term Spreads by Qtr'!E274</f>
        <v>-16.523333333333085</v>
      </c>
      <c r="F274" s="83">
        <f>+'Long Term Spreads by Qtr'!G274-'Long Term Spreads by Qtr'!F274</f>
        <v>-19.813333333333503</v>
      </c>
      <c r="G274" s="83">
        <f>+'Long Term Spreads by Qtr'!H274-'Long Term Spreads by Qtr'!G274</f>
        <v>-10.116666666666788</v>
      </c>
      <c r="H274" s="83">
        <f>+'Long Term Spreads by Qtr'!I274-'Long Term Spreads by Qtr'!H274</f>
        <v>-17.439999999999827</v>
      </c>
      <c r="I274" s="83">
        <f>+'Long Term Spreads by Qtr'!J274-'Long Term Spreads by Qtr'!I274</f>
        <v>-25.173333333333403</v>
      </c>
    </row>
    <row r="275" spans="1:9" x14ac:dyDescent="0.25">
      <c r="A275" s="79">
        <v>26</v>
      </c>
      <c r="B275" s="83">
        <f>+'Long Term Spreads by Qtr'!C275-'Long Term Spreads by Qtr'!B275</f>
        <v>-8.2862137336319392</v>
      </c>
      <c r="C275" s="83">
        <f>+'Long Term Spreads by Qtr'!D275-'Long Term Spreads by Qtr'!C275</f>
        <v>-14.493333333333339</v>
      </c>
      <c r="D275" s="83">
        <f>+'Long Term Spreads by Qtr'!E275-'Long Term Spreads by Qtr'!D275</f>
        <v>-16.540000000000191</v>
      </c>
      <c r="E275" s="83">
        <f>+'Long Term Spreads by Qtr'!F275-'Long Term Spreads by Qtr'!E275</f>
        <v>-16.523333333333085</v>
      </c>
      <c r="F275" s="83">
        <f>+'Long Term Spreads by Qtr'!G275-'Long Term Spreads by Qtr'!F275</f>
        <v>-19.813333333333503</v>
      </c>
      <c r="G275" s="83">
        <f>+'Long Term Spreads by Qtr'!H275-'Long Term Spreads by Qtr'!G275</f>
        <v>-10.116666666666788</v>
      </c>
      <c r="H275" s="83">
        <f>+'Long Term Spreads by Qtr'!I275-'Long Term Spreads by Qtr'!H275</f>
        <v>-17.439999999999827</v>
      </c>
      <c r="I275" s="83">
        <f>+'Long Term Spreads by Qtr'!J275-'Long Term Spreads by Qtr'!I275</f>
        <v>-25.173333333333403</v>
      </c>
    </row>
    <row r="276" spans="1:9" x14ac:dyDescent="0.25">
      <c r="A276" s="79">
        <v>27</v>
      </c>
      <c r="B276" s="83">
        <f>+'Long Term Spreads by Qtr'!C276-'Long Term Spreads by Qtr'!B276</f>
        <v>-8.2862137336319392</v>
      </c>
      <c r="C276" s="83">
        <f>+'Long Term Spreads by Qtr'!D276-'Long Term Spreads by Qtr'!C276</f>
        <v>-14.493333333333339</v>
      </c>
      <c r="D276" s="83">
        <f>+'Long Term Spreads by Qtr'!E276-'Long Term Spreads by Qtr'!D276</f>
        <v>-16.540000000000191</v>
      </c>
      <c r="E276" s="83">
        <f>+'Long Term Spreads by Qtr'!F276-'Long Term Spreads by Qtr'!E276</f>
        <v>-16.523333333333085</v>
      </c>
      <c r="F276" s="83">
        <f>+'Long Term Spreads by Qtr'!G276-'Long Term Spreads by Qtr'!F276</f>
        <v>-19.813333333333503</v>
      </c>
      <c r="G276" s="83">
        <f>+'Long Term Spreads by Qtr'!H276-'Long Term Spreads by Qtr'!G276</f>
        <v>-10.116666666666788</v>
      </c>
      <c r="H276" s="83">
        <f>+'Long Term Spreads by Qtr'!I276-'Long Term Spreads by Qtr'!H276</f>
        <v>-17.439999999999827</v>
      </c>
      <c r="I276" s="83">
        <f>+'Long Term Spreads by Qtr'!J276-'Long Term Spreads by Qtr'!I276</f>
        <v>-25.173333333333403</v>
      </c>
    </row>
    <row r="277" spans="1:9" x14ac:dyDescent="0.25">
      <c r="A277" s="79">
        <v>28</v>
      </c>
      <c r="B277" s="83">
        <f>+'Long Term Spreads by Qtr'!C277-'Long Term Spreads by Qtr'!B277</f>
        <v>-8.2862137336319392</v>
      </c>
      <c r="C277" s="83">
        <f>+'Long Term Spreads by Qtr'!D277-'Long Term Spreads by Qtr'!C277</f>
        <v>-14.493333333333339</v>
      </c>
      <c r="D277" s="83">
        <f>+'Long Term Spreads by Qtr'!E277-'Long Term Spreads by Qtr'!D277</f>
        <v>-16.540000000000191</v>
      </c>
      <c r="E277" s="83">
        <f>+'Long Term Spreads by Qtr'!F277-'Long Term Spreads by Qtr'!E277</f>
        <v>-16.523333333333085</v>
      </c>
      <c r="F277" s="83">
        <f>+'Long Term Spreads by Qtr'!G277-'Long Term Spreads by Qtr'!F277</f>
        <v>-19.813333333333503</v>
      </c>
      <c r="G277" s="83">
        <f>+'Long Term Spreads by Qtr'!H277-'Long Term Spreads by Qtr'!G277</f>
        <v>-10.116666666666788</v>
      </c>
      <c r="H277" s="83">
        <f>+'Long Term Spreads by Qtr'!I277-'Long Term Spreads by Qtr'!H277</f>
        <v>-17.439999999999827</v>
      </c>
      <c r="I277" s="83">
        <f>+'Long Term Spreads by Qtr'!J277-'Long Term Spreads by Qtr'!I277</f>
        <v>-25.173333333333403</v>
      </c>
    </row>
    <row r="278" spans="1:9" x14ac:dyDescent="0.25">
      <c r="A278" s="79">
        <v>29</v>
      </c>
      <c r="B278" s="83">
        <f>+'Long Term Spreads by Qtr'!C278-'Long Term Spreads by Qtr'!B278</f>
        <v>-8.2862137336319392</v>
      </c>
      <c r="C278" s="83">
        <f>+'Long Term Spreads by Qtr'!D278-'Long Term Spreads by Qtr'!C278</f>
        <v>-14.493333333333339</v>
      </c>
      <c r="D278" s="83">
        <f>+'Long Term Spreads by Qtr'!E278-'Long Term Spreads by Qtr'!D278</f>
        <v>-16.540000000000191</v>
      </c>
      <c r="E278" s="83">
        <f>+'Long Term Spreads by Qtr'!F278-'Long Term Spreads by Qtr'!E278</f>
        <v>-16.523333333333085</v>
      </c>
      <c r="F278" s="83">
        <f>+'Long Term Spreads by Qtr'!G278-'Long Term Spreads by Qtr'!F278</f>
        <v>-19.813333333333503</v>
      </c>
      <c r="G278" s="83">
        <f>+'Long Term Spreads by Qtr'!H278-'Long Term Spreads by Qtr'!G278</f>
        <v>-10.116666666666788</v>
      </c>
      <c r="H278" s="83">
        <f>+'Long Term Spreads by Qtr'!I278-'Long Term Spreads by Qtr'!H278</f>
        <v>-17.439999999999827</v>
      </c>
      <c r="I278" s="83">
        <f>+'Long Term Spreads by Qtr'!J278-'Long Term Spreads by Qtr'!I278</f>
        <v>-25.173333333333403</v>
      </c>
    </row>
    <row r="279" spans="1:9" x14ac:dyDescent="0.25">
      <c r="A279" s="79">
        <v>30</v>
      </c>
      <c r="B279" s="83">
        <f>+'Long Term Spreads by Qtr'!C279-'Long Term Spreads by Qtr'!B279</f>
        <v>-8.2862137336319392</v>
      </c>
      <c r="C279" s="83">
        <f>+'Long Term Spreads by Qtr'!D279-'Long Term Spreads by Qtr'!C279</f>
        <v>-14.493333333333339</v>
      </c>
      <c r="D279" s="83">
        <f>+'Long Term Spreads by Qtr'!E279-'Long Term Spreads by Qtr'!D279</f>
        <v>-16.540000000000191</v>
      </c>
      <c r="E279" s="83">
        <f>+'Long Term Spreads by Qtr'!F279-'Long Term Spreads by Qtr'!E279</f>
        <v>-16.523333333333085</v>
      </c>
      <c r="F279" s="83">
        <f>+'Long Term Spreads by Qtr'!G279-'Long Term Spreads by Qtr'!F279</f>
        <v>-19.813333333333503</v>
      </c>
      <c r="G279" s="83">
        <f>+'Long Term Spreads by Qtr'!H279-'Long Term Spreads by Qtr'!G279</f>
        <v>-10.116666666666788</v>
      </c>
      <c r="H279" s="83">
        <f>+'Long Term Spreads by Qtr'!I279-'Long Term Spreads by Qtr'!H279</f>
        <v>-17.439999999999827</v>
      </c>
      <c r="I279" s="83">
        <f>+'Long Term Spreads by Qtr'!J279-'Long Term Spreads by Qtr'!I279</f>
        <v>-25.173333333333403</v>
      </c>
    </row>
    <row r="284" spans="1:9" x14ac:dyDescent="0.25">
      <c r="A284" s="75"/>
    </row>
    <row r="285" spans="1:9" x14ac:dyDescent="0.25">
      <c r="A285" s="79"/>
    </row>
    <row r="286" spans="1:9" x14ac:dyDescent="0.25">
      <c r="A286" s="79"/>
    </row>
    <row r="287" spans="1:9" x14ac:dyDescent="0.25">
      <c r="A287" s="79"/>
    </row>
    <row r="288" spans="1:9" x14ac:dyDescent="0.25">
      <c r="A288" s="79"/>
    </row>
    <row r="289" spans="1:1" x14ac:dyDescent="0.25">
      <c r="A289" s="79"/>
    </row>
    <row r="290" spans="1:1" x14ac:dyDescent="0.25">
      <c r="A290" s="79"/>
    </row>
    <row r="291" spans="1:1" x14ac:dyDescent="0.25">
      <c r="A291" s="79"/>
    </row>
    <row r="292" spans="1:1" x14ac:dyDescent="0.25">
      <c r="A292" s="79"/>
    </row>
    <row r="293" spans="1:1" x14ac:dyDescent="0.25">
      <c r="A293" s="79"/>
    </row>
    <row r="294" spans="1:1" x14ac:dyDescent="0.25">
      <c r="A294" s="79"/>
    </row>
    <row r="295" spans="1:1" x14ac:dyDescent="0.25">
      <c r="A295" s="79"/>
    </row>
    <row r="296" spans="1:1" x14ac:dyDescent="0.25">
      <c r="A296" s="79"/>
    </row>
    <row r="297" spans="1:1" x14ac:dyDescent="0.25">
      <c r="A297" s="79"/>
    </row>
    <row r="298" spans="1:1" x14ac:dyDescent="0.25">
      <c r="A298" s="79"/>
    </row>
    <row r="299" spans="1:1" x14ac:dyDescent="0.25">
      <c r="A299" s="79"/>
    </row>
    <row r="300" spans="1:1" x14ac:dyDescent="0.25">
      <c r="A300" s="79"/>
    </row>
    <row r="301" spans="1:1" x14ac:dyDescent="0.25">
      <c r="A301" s="79"/>
    </row>
    <row r="302" spans="1:1" x14ac:dyDescent="0.25">
      <c r="A302" s="79"/>
    </row>
    <row r="303" spans="1:1" x14ac:dyDescent="0.25">
      <c r="A303" s="79"/>
    </row>
    <row r="304" spans="1:1" x14ac:dyDescent="0.25">
      <c r="A304" s="79"/>
    </row>
    <row r="305" spans="1:1" x14ac:dyDescent="0.25">
      <c r="A305" s="79"/>
    </row>
    <row r="306" spans="1:1" x14ac:dyDescent="0.25">
      <c r="A306" s="79"/>
    </row>
    <row r="307" spans="1:1" x14ac:dyDescent="0.25">
      <c r="A307" s="79"/>
    </row>
    <row r="308" spans="1:1" x14ac:dyDescent="0.25">
      <c r="A308" s="79"/>
    </row>
    <row r="309" spans="1:1" x14ac:dyDescent="0.25">
      <c r="A309" s="79"/>
    </row>
    <row r="310" spans="1:1" x14ac:dyDescent="0.25">
      <c r="A310" s="79"/>
    </row>
    <row r="311" spans="1:1" x14ac:dyDescent="0.25">
      <c r="A311" s="79"/>
    </row>
    <row r="312" spans="1:1" x14ac:dyDescent="0.25">
      <c r="A312" s="79"/>
    </row>
    <row r="313" spans="1:1" x14ac:dyDescent="0.25">
      <c r="A313" s="79"/>
    </row>
    <row r="314" spans="1:1" x14ac:dyDescent="0.25">
      <c r="A314" s="7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O71"/>
  <sheetViews>
    <sheetView topLeftCell="G1" workbookViewId="0"/>
  </sheetViews>
  <sheetFormatPr defaultRowHeight="15" x14ac:dyDescent="0.25"/>
  <cols>
    <col min="2" max="4" width="12.42578125" customWidth="1"/>
    <col min="5" max="5" width="11.42578125" customWidth="1"/>
    <col min="6" max="6" width="12.140625" customWidth="1"/>
    <col min="7" max="7" width="11.42578125" customWidth="1"/>
    <col min="8" max="8" width="12.5703125" customWidth="1"/>
    <col min="9" max="9" width="9.5703125" bestFit="1" customWidth="1"/>
    <col min="10" max="10" width="9.5703125" style="3" customWidth="1"/>
    <col min="11" max="11" width="24.42578125" bestFit="1" customWidth="1"/>
    <col min="12" max="12" width="1.5703125" customWidth="1"/>
    <col min="13" max="13" width="26.42578125" customWidth="1"/>
    <col min="14" max="14" width="1.85546875" customWidth="1"/>
    <col min="15" max="15" width="23.42578125" bestFit="1" customWidth="1"/>
  </cols>
  <sheetData>
    <row r="1" spans="1:15" x14ac:dyDescent="0.25">
      <c r="A1" s="114" t="s">
        <v>119</v>
      </c>
      <c r="B1" s="3"/>
      <c r="C1" s="3"/>
      <c r="D1" s="3"/>
      <c r="E1" s="3"/>
      <c r="F1" s="3"/>
      <c r="G1" s="3"/>
      <c r="H1" s="3"/>
      <c r="I1" s="3"/>
      <c r="K1" s="3"/>
      <c r="L1" s="3"/>
      <c r="M1" s="3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K2" s="3"/>
      <c r="L2" s="3"/>
      <c r="M2" s="3"/>
    </row>
    <row r="3" spans="1:15" x14ac:dyDescent="0.25">
      <c r="A3" s="28" t="s">
        <v>51</v>
      </c>
      <c r="B3" s="80">
        <v>41912</v>
      </c>
      <c r="C3" s="80">
        <v>42004</v>
      </c>
      <c r="D3" s="80">
        <v>42094</v>
      </c>
      <c r="E3" s="80">
        <v>42185</v>
      </c>
      <c r="F3" s="80">
        <v>42277</v>
      </c>
      <c r="G3" s="80">
        <v>42369</v>
      </c>
      <c r="H3" s="115">
        <v>42460</v>
      </c>
      <c r="I3" s="115">
        <v>42551</v>
      </c>
      <c r="J3" s="80">
        <v>42643</v>
      </c>
      <c r="K3" s="112" t="s">
        <v>114</v>
      </c>
      <c r="L3" s="110"/>
      <c r="M3" s="112" t="s">
        <v>123</v>
      </c>
      <c r="O3" s="112" t="s">
        <v>138</v>
      </c>
    </row>
    <row r="4" spans="1:15" x14ac:dyDescent="0.25">
      <c r="A4" s="18" t="s">
        <v>24</v>
      </c>
      <c r="B4" s="116">
        <v>12.864717608084</v>
      </c>
      <c r="C4" s="116">
        <v>9.0030214969489997</v>
      </c>
      <c r="D4" s="116">
        <v>9.6812405302810003</v>
      </c>
      <c r="E4" s="116">
        <v>5.9821002878889997</v>
      </c>
      <c r="F4" s="116">
        <v>2.800237369829</v>
      </c>
      <c r="G4" s="117">
        <v>1.7768649871890001</v>
      </c>
      <c r="H4" s="117">
        <v>10.886225128772001</v>
      </c>
      <c r="I4" s="117">
        <v>16.632816713775998</v>
      </c>
      <c r="J4" s="123">
        <v>24.966744228252001</v>
      </c>
      <c r="K4" s="118">
        <f>+H4-G4</f>
        <v>9.1093601415830001</v>
      </c>
      <c r="L4" s="3"/>
      <c r="M4" s="118">
        <f>+I4-H4</f>
        <v>5.7465915850039977</v>
      </c>
      <c r="O4" s="118">
        <f>+J4-I4</f>
        <v>8.3339275144760023</v>
      </c>
    </row>
    <row r="5" spans="1:15" x14ac:dyDescent="0.25">
      <c r="A5" s="18" t="s">
        <v>25</v>
      </c>
      <c r="B5" s="116">
        <v>14.486776983374</v>
      </c>
      <c r="C5" s="116">
        <v>12.044277991308</v>
      </c>
      <c r="D5" s="116">
        <v>14.665678607259</v>
      </c>
      <c r="E5" s="116">
        <v>14.22233676606</v>
      </c>
      <c r="F5" s="116">
        <v>10.474363004296</v>
      </c>
      <c r="G5" s="117">
        <v>7.691741336233</v>
      </c>
      <c r="H5" s="117">
        <v>14.297121751913</v>
      </c>
      <c r="I5" s="117">
        <v>20.754344444015</v>
      </c>
      <c r="J5" s="123">
        <v>31.097319358674</v>
      </c>
      <c r="K5" s="118">
        <f t="shared" ref="K5:K35" si="0">+H5-G5</f>
        <v>6.60538041568</v>
      </c>
      <c r="L5" s="3"/>
      <c r="M5" s="118">
        <f t="shared" ref="M5:M35" si="1">+I5-H5</f>
        <v>6.4572226921020004</v>
      </c>
      <c r="O5" s="118">
        <f t="shared" ref="O5:O35" si="2">+J5-I5</f>
        <v>10.342974914658999</v>
      </c>
    </row>
    <row r="6" spans="1:15" x14ac:dyDescent="0.25">
      <c r="A6" s="18">
        <v>1</v>
      </c>
      <c r="B6" s="116">
        <v>21.391470188050999</v>
      </c>
      <c r="C6" s="116">
        <v>18.129650406412999</v>
      </c>
      <c r="D6" s="116">
        <v>20.237042725544001</v>
      </c>
      <c r="E6" s="116">
        <v>18.653306482990999</v>
      </c>
      <c r="F6" s="116">
        <v>14.581830373878001</v>
      </c>
      <c r="G6" s="117">
        <v>6.6635378232309996</v>
      </c>
      <c r="H6" s="117">
        <v>8.8979747211839992</v>
      </c>
      <c r="I6" s="117">
        <v>16.87089052084</v>
      </c>
      <c r="J6" s="123">
        <v>25.260828646716998</v>
      </c>
      <c r="K6" s="118">
        <f t="shared" si="0"/>
        <v>2.2344368979529996</v>
      </c>
      <c r="L6" s="3"/>
      <c r="M6" s="118">
        <f t="shared" si="1"/>
        <v>7.9729157996560005</v>
      </c>
      <c r="O6" s="118">
        <f t="shared" si="2"/>
        <v>8.3899381258769985</v>
      </c>
    </row>
    <row r="7" spans="1:15" x14ac:dyDescent="0.25">
      <c r="A7" s="18">
        <v>2</v>
      </c>
      <c r="B7" s="116">
        <v>14.535085007820999</v>
      </c>
      <c r="C7" s="116">
        <v>16.946638521490001</v>
      </c>
      <c r="D7" s="116">
        <v>20.460242922126</v>
      </c>
      <c r="E7" s="116">
        <v>21.695776145707999</v>
      </c>
      <c r="F7" s="116">
        <v>16.656882261762998</v>
      </c>
      <c r="G7" s="117">
        <v>6.3040415784580004</v>
      </c>
      <c r="H7" s="117">
        <v>4.5716362989370003</v>
      </c>
      <c r="I7" s="117">
        <v>14.134385939202</v>
      </c>
      <c r="J7" s="123">
        <v>23.236719864687</v>
      </c>
      <c r="K7" s="118">
        <f t="shared" si="0"/>
        <v>-1.7324052795210001</v>
      </c>
      <c r="L7" s="3"/>
      <c r="M7" s="118">
        <f t="shared" si="1"/>
        <v>9.5627496402650003</v>
      </c>
      <c r="O7" s="118">
        <f t="shared" si="2"/>
        <v>9.1023339254850004</v>
      </c>
    </row>
    <row r="8" spans="1:15" x14ac:dyDescent="0.25">
      <c r="A8" s="18">
        <v>3</v>
      </c>
      <c r="B8" s="116">
        <v>13.230994740161</v>
      </c>
      <c r="C8" s="116">
        <v>16.189395742635998</v>
      </c>
      <c r="D8" s="116">
        <v>18.576920284576001</v>
      </c>
      <c r="E8" s="116">
        <v>20.477792267931001</v>
      </c>
      <c r="F8" s="116">
        <v>14.354093881601001</v>
      </c>
      <c r="G8" s="117">
        <v>2.8051033449329998</v>
      </c>
      <c r="H8" s="117">
        <v>0.26025053224599998</v>
      </c>
      <c r="I8" s="117">
        <v>8.5132288125419997</v>
      </c>
      <c r="J8" s="123">
        <v>15.396488600212001</v>
      </c>
      <c r="K8" s="118">
        <f t="shared" si="0"/>
        <v>-2.544852812687</v>
      </c>
      <c r="L8" s="3"/>
      <c r="M8" s="118">
        <f t="shared" si="1"/>
        <v>8.2529782802960003</v>
      </c>
      <c r="O8" s="118">
        <f t="shared" si="2"/>
        <v>6.883259787670001</v>
      </c>
    </row>
    <row r="9" spans="1:15" x14ac:dyDescent="0.25">
      <c r="A9" s="18">
        <v>4</v>
      </c>
      <c r="B9" s="116">
        <v>12.269099906479999</v>
      </c>
      <c r="C9" s="116">
        <v>14.288333086307</v>
      </c>
      <c r="D9" s="116">
        <v>15.316084023956</v>
      </c>
      <c r="E9" s="116">
        <v>15.389544541277999</v>
      </c>
      <c r="F9" s="116">
        <v>9.5115273042599995</v>
      </c>
      <c r="G9" s="117">
        <v>-3.1326164229789999</v>
      </c>
      <c r="H9" s="117">
        <v>-6.663205686625</v>
      </c>
      <c r="I9" s="117">
        <v>-0.15595689020299999</v>
      </c>
      <c r="J9" s="123">
        <v>5.4497436088370002</v>
      </c>
      <c r="K9" s="118">
        <f t="shared" si="0"/>
        <v>-3.5305892636460001</v>
      </c>
      <c r="L9" s="3"/>
      <c r="M9" s="118">
        <f t="shared" si="1"/>
        <v>6.507248796422</v>
      </c>
      <c r="O9" s="118">
        <f t="shared" si="2"/>
        <v>5.6057004990400001</v>
      </c>
    </row>
    <row r="10" spans="1:15" x14ac:dyDescent="0.25">
      <c r="A10" s="18">
        <v>5</v>
      </c>
      <c r="B10" s="116">
        <v>11.203695253595001</v>
      </c>
      <c r="C10" s="116">
        <v>11.945437298187001</v>
      </c>
      <c r="D10" s="116">
        <v>12.484058526882</v>
      </c>
      <c r="E10" s="116">
        <v>10.887470224925</v>
      </c>
      <c r="F10" s="116">
        <v>5.5960460632649998</v>
      </c>
      <c r="G10" s="117">
        <v>-7.7565154617629997</v>
      </c>
      <c r="H10" s="117">
        <v>-11.251862143461</v>
      </c>
      <c r="I10" s="117">
        <v>-6.7295152704900003</v>
      </c>
      <c r="J10" s="123">
        <v>-2.2148202457780002</v>
      </c>
      <c r="K10" s="118">
        <f t="shared" si="0"/>
        <v>-3.4953466816980008</v>
      </c>
      <c r="L10" s="3"/>
      <c r="M10" s="118">
        <f t="shared" si="1"/>
        <v>4.5223468729710001</v>
      </c>
      <c r="O10" s="118">
        <f t="shared" si="2"/>
        <v>4.5146950247120001</v>
      </c>
    </row>
    <row r="11" spans="1:15" x14ac:dyDescent="0.25">
      <c r="A11" s="18">
        <v>6</v>
      </c>
      <c r="B11" s="116">
        <v>10.355263792773</v>
      </c>
      <c r="C11" s="116">
        <v>10.163393027303</v>
      </c>
      <c r="D11" s="116">
        <v>10.526258751646001</v>
      </c>
      <c r="E11" s="116">
        <v>8.0802863147519997</v>
      </c>
      <c r="F11" s="116">
        <v>2.9196843128299999</v>
      </c>
      <c r="G11" s="117">
        <v>-11.025683546486</v>
      </c>
      <c r="H11" s="117">
        <v>-15.507024839661</v>
      </c>
      <c r="I11" s="117">
        <v>-12.505264410905999</v>
      </c>
      <c r="J11" s="123">
        <v>-9.0558334470750008</v>
      </c>
      <c r="K11" s="118">
        <f t="shared" si="0"/>
        <v>-4.4813412931749994</v>
      </c>
      <c r="L11" s="3"/>
      <c r="M11" s="118">
        <f t="shared" si="1"/>
        <v>3.0017604287550004</v>
      </c>
      <c r="O11" s="118">
        <f t="shared" si="2"/>
        <v>3.4494309638309986</v>
      </c>
    </row>
    <row r="12" spans="1:15" x14ac:dyDescent="0.25">
      <c r="A12" s="18">
        <v>7</v>
      </c>
      <c r="B12" s="116">
        <v>9.491962255991</v>
      </c>
      <c r="C12" s="116">
        <v>8.8587643101139992</v>
      </c>
      <c r="D12" s="116">
        <v>8.8974283138950003</v>
      </c>
      <c r="E12" s="116">
        <v>6.2095725383870004</v>
      </c>
      <c r="F12" s="116">
        <v>1.822628394543</v>
      </c>
      <c r="G12" s="117">
        <v>-12.662550170216999</v>
      </c>
      <c r="H12" s="117">
        <v>-17.989861431407</v>
      </c>
      <c r="I12" s="117">
        <v>-15.823332906053</v>
      </c>
      <c r="J12" s="123">
        <v>-13.23709433941</v>
      </c>
      <c r="K12" s="118">
        <f t="shared" si="0"/>
        <v>-5.3273112611900011</v>
      </c>
      <c r="L12" s="3"/>
      <c r="M12" s="118">
        <f t="shared" si="1"/>
        <v>2.1665285253539999</v>
      </c>
      <c r="O12" s="118">
        <f t="shared" si="2"/>
        <v>2.5862385666430008</v>
      </c>
    </row>
    <row r="13" spans="1:15" x14ac:dyDescent="0.25">
      <c r="A13" s="18">
        <v>8</v>
      </c>
      <c r="B13" s="116">
        <v>8.6347240470160003</v>
      </c>
      <c r="C13" s="116">
        <v>7.8343325451719998</v>
      </c>
      <c r="D13" s="116">
        <v>7.46376303071</v>
      </c>
      <c r="E13" s="116">
        <v>4.7393295285930002</v>
      </c>
      <c r="F13" s="116">
        <v>1.6766166778360001</v>
      </c>
      <c r="G13" s="117">
        <v>-13.310228730506999</v>
      </c>
      <c r="H13" s="117">
        <v>-19.087803328423998</v>
      </c>
      <c r="I13" s="117">
        <v>-17.083467262646</v>
      </c>
      <c r="J13" s="123">
        <v>-15.000435869942001</v>
      </c>
      <c r="K13" s="118">
        <f t="shared" si="0"/>
        <v>-5.777574597916999</v>
      </c>
      <c r="L13" s="3"/>
      <c r="M13" s="118">
        <f t="shared" si="1"/>
        <v>2.0043360657779985</v>
      </c>
      <c r="O13" s="118">
        <f t="shared" si="2"/>
        <v>2.0830313927039992</v>
      </c>
    </row>
    <row r="14" spans="1:15" x14ac:dyDescent="0.25">
      <c r="A14" s="18">
        <v>9</v>
      </c>
      <c r="B14" s="116">
        <v>8.0361191961169993</v>
      </c>
      <c r="C14" s="116">
        <v>7.283275025799</v>
      </c>
      <c r="D14" s="116">
        <v>6.2981111149190001</v>
      </c>
      <c r="E14" s="116">
        <v>3.6277257462699999</v>
      </c>
      <c r="F14" s="116">
        <v>2.0284122466140002</v>
      </c>
      <c r="G14" s="117">
        <v>-13.424695531696001</v>
      </c>
      <c r="H14" s="117">
        <v>-19.408195368345002</v>
      </c>
      <c r="I14" s="117">
        <v>-17.193290611717</v>
      </c>
      <c r="J14" s="123">
        <v>-15.465103466692</v>
      </c>
      <c r="K14" s="118">
        <f t="shared" si="0"/>
        <v>-5.9834998366490009</v>
      </c>
      <c r="L14" s="3"/>
      <c r="M14" s="118">
        <f t="shared" si="1"/>
        <v>2.2149047566280018</v>
      </c>
      <c r="O14" s="118">
        <f t="shared" si="2"/>
        <v>1.7281871450250001</v>
      </c>
    </row>
    <row r="15" spans="1:15" x14ac:dyDescent="0.25">
      <c r="A15" s="18">
        <v>10</v>
      </c>
      <c r="B15" s="116">
        <v>7.7671699018110001</v>
      </c>
      <c r="C15" s="116">
        <v>7.201833062925</v>
      </c>
      <c r="D15" s="116">
        <v>5.3637089481539997</v>
      </c>
      <c r="E15" s="116">
        <v>2.5976384250070002</v>
      </c>
      <c r="F15" s="116">
        <v>2.5296718232519999</v>
      </c>
      <c r="G15" s="117">
        <v>-13.236686809409999</v>
      </c>
      <c r="H15" s="117">
        <v>-19.253659770717</v>
      </c>
      <c r="I15" s="117">
        <v>-16.583455131352999</v>
      </c>
      <c r="J15" s="123">
        <v>-15.234788171124</v>
      </c>
      <c r="K15" s="118">
        <f t="shared" si="0"/>
        <v>-6.0169729613070011</v>
      </c>
      <c r="L15" s="3"/>
      <c r="M15" s="118">
        <f t="shared" si="1"/>
        <v>2.6702046393640018</v>
      </c>
      <c r="O15" s="118">
        <f t="shared" si="2"/>
        <v>1.3486669602289982</v>
      </c>
    </row>
    <row r="16" spans="1:15" x14ac:dyDescent="0.25">
      <c r="A16" s="18">
        <v>11</v>
      </c>
      <c r="B16" s="116">
        <v>7.8544731030710002</v>
      </c>
      <c r="C16" s="116">
        <v>7.5128686079040001</v>
      </c>
      <c r="D16" s="116">
        <v>4.6793309068209998</v>
      </c>
      <c r="E16" s="116">
        <v>1.6602971362159999</v>
      </c>
      <c r="F16" s="116">
        <v>2.964535747063</v>
      </c>
      <c r="G16" s="117">
        <v>-12.868049182426001</v>
      </c>
      <c r="H16" s="117">
        <v>-18.895113145465999</v>
      </c>
      <c r="I16" s="117">
        <v>-15.717498812283001</v>
      </c>
      <c r="J16" s="123">
        <v>-14.738616834995</v>
      </c>
      <c r="K16" s="118">
        <f t="shared" si="0"/>
        <v>-6.027063963039998</v>
      </c>
      <c r="L16" s="3"/>
      <c r="M16" s="118">
        <f t="shared" si="1"/>
        <v>3.1776143331829978</v>
      </c>
      <c r="O16" s="118">
        <f t="shared" si="2"/>
        <v>0.97888197728800108</v>
      </c>
    </row>
    <row r="17" spans="1:15" x14ac:dyDescent="0.25">
      <c r="A17" s="18">
        <v>12</v>
      </c>
      <c r="B17" s="116">
        <v>8.1592350578020003</v>
      </c>
      <c r="C17" s="116">
        <v>8.0276585265900007</v>
      </c>
      <c r="D17" s="116">
        <v>4.139838228336</v>
      </c>
      <c r="E17" s="116">
        <v>0.60799472339399996</v>
      </c>
      <c r="F17" s="116">
        <v>3.0886735702619998</v>
      </c>
      <c r="G17" s="117">
        <v>-12.667699344188</v>
      </c>
      <c r="H17" s="117">
        <v>-18.656964343095002</v>
      </c>
      <c r="I17" s="117">
        <v>-14.995335763727001</v>
      </c>
      <c r="J17" s="123">
        <v>-14.426765054333</v>
      </c>
      <c r="K17" s="118">
        <f t="shared" si="0"/>
        <v>-5.9892649989070019</v>
      </c>
      <c r="L17" s="3"/>
      <c r="M17" s="118">
        <f t="shared" si="1"/>
        <v>3.661628579368001</v>
      </c>
      <c r="O17" s="118">
        <f t="shared" si="2"/>
        <v>0.56857070939400067</v>
      </c>
    </row>
    <row r="18" spans="1:15" x14ac:dyDescent="0.25">
      <c r="A18" s="18">
        <v>13</v>
      </c>
      <c r="B18" s="116">
        <v>8.3749088871210002</v>
      </c>
      <c r="C18" s="116">
        <v>8.4201981599630003</v>
      </c>
      <c r="D18" s="116">
        <v>3.5829203892399999</v>
      </c>
      <c r="E18" s="116">
        <v>-0.68310211965800005</v>
      </c>
      <c r="F18" s="116">
        <v>2.664971545162</v>
      </c>
      <c r="G18" s="117">
        <v>-12.892482135917</v>
      </c>
      <c r="H18" s="117">
        <v>-18.918185015452998</v>
      </c>
      <c r="I18" s="117">
        <v>-14.966867530148001</v>
      </c>
      <c r="J18" s="123">
        <v>-14.878571772731</v>
      </c>
      <c r="K18" s="118">
        <f t="shared" si="0"/>
        <v>-6.0257028795359986</v>
      </c>
      <c r="L18" s="3"/>
      <c r="M18" s="118">
        <f t="shared" si="1"/>
        <v>3.9513174853049975</v>
      </c>
      <c r="O18" s="118">
        <f t="shared" si="2"/>
        <v>8.8295757417000686E-2</v>
      </c>
    </row>
    <row r="19" spans="1:15" x14ac:dyDescent="0.25">
      <c r="A19" s="18">
        <v>14</v>
      </c>
      <c r="B19" s="116">
        <v>8.5447350495680006</v>
      </c>
      <c r="C19" s="116">
        <v>8.7196605105400007</v>
      </c>
      <c r="D19" s="116">
        <v>2.974358239411</v>
      </c>
      <c r="E19" s="116">
        <v>-2.302235969122</v>
      </c>
      <c r="F19" s="116">
        <v>1.6656418753619999</v>
      </c>
      <c r="G19" s="117">
        <v>-13.587078040085</v>
      </c>
      <c r="H19" s="117">
        <v>-19.615902496945001</v>
      </c>
      <c r="I19" s="117">
        <v>-15.504175487581</v>
      </c>
      <c r="J19" s="123">
        <v>-15.888487146829</v>
      </c>
      <c r="K19" s="118">
        <f t="shared" si="0"/>
        <v>-6.0288244568600007</v>
      </c>
      <c r="L19" s="3"/>
      <c r="M19" s="118">
        <f t="shared" si="1"/>
        <v>4.1117270093640013</v>
      </c>
      <c r="O19" s="118">
        <f t="shared" si="2"/>
        <v>-0.38431165924800048</v>
      </c>
    </row>
    <row r="20" spans="1:15" x14ac:dyDescent="0.25">
      <c r="A20" s="18">
        <v>15</v>
      </c>
      <c r="B20" s="116">
        <v>8.5356997835430004</v>
      </c>
      <c r="C20" s="116">
        <v>8.8827763834120006</v>
      </c>
      <c r="D20" s="116">
        <v>2.29751320523</v>
      </c>
      <c r="E20" s="116">
        <v>-4.0563424717940002</v>
      </c>
      <c r="F20" s="116">
        <v>0.30150073716699999</v>
      </c>
      <c r="G20" s="117">
        <v>-14.581795548193</v>
      </c>
      <c r="H20" s="117">
        <v>-20.648768592258001</v>
      </c>
      <c r="I20" s="117">
        <v>-16.554330526419999</v>
      </c>
      <c r="J20" s="123">
        <v>-17.430175865494</v>
      </c>
      <c r="K20" s="118">
        <f t="shared" si="0"/>
        <v>-6.0669730440650014</v>
      </c>
      <c r="L20" s="3"/>
      <c r="M20" s="118">
        <f t="shared" si="1"/>
        <v>4.094438065838002</v>
      </c>
      <c r="O20" s="118">
        <f t="shared" si="2"/>
        <v>-0.87584533907400086</v>
      </c>
    </row>
    <row r="21" spans="1:15" x14ac:dyDescent="0.25">
      <c r="A21" s="18">
        <v>16</v>
      </c>
      <c r="B21" s="116">
        <v>8.3782290544650007</v>
      </c>
      <c r="C21" s="116">
        <v>8.9305743058259992</v>
      </c>
      <c r="D21" s="116">
        <v>1.567072629758</v>
      </c>
      <c r="E21" s="116">
        <v>-5.9166999219219996</v>
      </c>
      <c r="F21" s="116">
        <v>-1.3774592755220001</v>
      </c>
      <c r="G21" s="117">
        <v>-15.836458469101</v>
      </c>
      <c r="H21" s="117">
        <v>-21.952949372795</v>
      </c>
      <c r="I21" s="117">
        <v>-18.034650922505001</v>
      </c>
      <c r="J21" s="123">
        <v>-19.377814640707999</v>
      </c>
      <c r="K21" s="118">
        <f t="shared" si="0"/>
        <v>-6.1164909036940003</v>
      </c>
      <c r="L21" s="3"/>
      <c r="M21" s="118">
        <f t="shared" si="1"/>
        <v>3.9182984502899991</v>
      </c>
      <c r="O21" s="118">
        <f t="shared" si="2"/>
        <v>-1.3431637182029981</v>
      </c>
    </row>
    <row r="22" spans="1:15" x14ac:dyDescent="0.25">
      <c r="A22" s="18">
        <v>17</v>
      </c>
      <c r="B22" s="116">
        <v>8.0233889513639998</v>
      </c>
      <c r="C22" s="116">
        <v>8.7764607914579997</v>
      </c>
      <c r="D22" s="116">
        <v>0.75831226298599996</v>
      </c>
      <c r="E22" s="116">
        <v>-7.8655096004380001</v>
      </c>
      <c r="F22" s="116">
        <v>-3.34042610312</v>
      </c>
      <c r="G22" s="117">
        <v>-17.345763399913999</v>
      </c>
      <c r="H22" s="117">
        <v>-23.552960556795</v>
      </c>
      <c r="I22" s="117">
        <v>-19.935289305337001</v>
      </c>
      <c r="J22" s="123">
        <v>-21.727818642471998</v>
      </c>
      <c r="K22" s="118">
        <f t="shared" si="0"/>
        <v>-6.2071971568810014</v>
      </c>
      <c r="L22" s="3"/>
      <c r="M22" s="118">
        <f t="shared" si="1"/>
        <v>3.6176712514579989</v>
      </c>
      <c r="O22" s="118">
        <f t="shared" si="2"/>
        <v>-1.7925293371349973</v>
      </c>
    </row>
    <row r="23" spans="1:15" x14ac:dyDescent="0.25">
      <c r="A23" s="18">
        <v>18</v>
      </c>
      <c r="B23" s="116">
        <v>7.5502449777400003</v>
      </c>
      <c r="C23" s="116">
        <v>8.4748836424810001</v>
      </c>
      <c r="D23" s="116">
        <v>-0.12620755683400001</v>
      </c>
      <c r="E23" s="116">
        <v>-9.9194400137130003</v>
      </c>
      <c r="F23" s="116">
        <v>-5.5653311606109996</v>
      </c>
      <c r="G23" s="117">
        <v>-19.126345158221</v>
      </c>
      <c r="H23" s="117">
        <v>-25.422208558681</v>
      </c>
      <c r="I23" s="117">
        <v>-22.175907083963999</v>
      </c>
      <c r="J23" s="123">
        <v>-24.390802178312999</v>
      </c>
      <c r="K23" s="118">
        <f t="shared" si="0"/>
        <v>-6.29586340046</v>
      </c>
      <c r="L23" s="3"/>
      <c r="M23" s="118">
        <f t="shared" si="1"/>
        <v>3.2463014747170007</v>
      </c>
      <c r="O23" s="118">
        <f t="shared" si="2"/>
        <v>-2.214895094349</v>
      </c>
    </row>
    <row r="24" spans="1:15" x14ac:dyDescent="0.25">
      <c r="A24" s="18">
        <v>19</v>
      </c>
      <c r="B24" s="116">
        <v>6.9309036823949999</v>
      </c>
      <c r="C24" s="116">
        <v>7.9564144140710003</v>
      </c>
      <c r="D24" s="116">
        <v>-1.1069268977019999</v>
      </c>
      <c r="E24" s="116">
        <v>-11.991499898268</v>
      </c>
      <c r="F24" s="116">
        <v>-7.9261966886820003</v>
      </c>
      <c r="G24" s="117">
        <v>-21.073346561977999</v>
      </c>
      <c r="H24" s="117">
        <v>-27.508241726889</v>
      </c>
      <c r="I24" s="117">
        <v>-24.676367952238</v>
      </c>
      <c r="J24" s="123">
        <v>-27.275234749227</v>
      </c>
      <c r="K24" s="118">
        <f t="shared" si="0"/>
        <v>-6.4348951649110013</v>
      </c>
      <c r="L24" s="3"/>
      <c r="M24" s="118">
        <f t="shared" si="1"/>
        <v>2.831873774651001</v>
      </c>
      <c r="O24" s="118">
        <f t="shared" si="2"/>
        <v>-2.5988667969890002</v>
      </c>
    </row>
    <row r="25" spans="1:15" x14ac:dyDescent="0.25">
      <c r="A25" s="18">
        <v>20</v>
      </c>
      <c r="B25" s="116">
        <v>6.2637681821370004</v>
      </c>
      <c r="C25" s="116">
        <v>7.2739992535039999</v>
      </c>
      <c r="D25" s="116">
        <v>-2.142491753177</v>
      </c>
      <c r="E25" s="116">
        <v>-14.015351757866</v>
      </c>
      <c r="F25" s="116">
        <v>-10.317933803561999</v>
      </c>
      <c r="G25" s="117">
        <v>-23.1353154269</v>
      </c>
      <c r="H25" s="117">
        <v>-29.717759538631</v>
      </c>
      <c r="I25" s="117">
        <v>-27.329361998393001</v>
      </c>
      <c r="J25" s="123">
        <v>-30.280694562880999</v>
      </c>
      <c r="K25" s="118">
        <f t="shared" si="0"/>
        <v>-6.5824441117310002</v>
      </c>
      <c r="L25" s="3"/>
      <c r="M25" s="118">
        <f t="shared" si="1"/>
        <v>2.3883975402379996</v>
      </c>
      <c r="O25" s="118">
        <f t="shared" si="2"/>
        <v>-2.9513325644879984</v>
      </c>
    </row>
    <row r="26" spans="1:15" x14ac:dyDescent="0.25">
      <c r="A26" s="18">
        <v>21</v>
      </c>
      <c r="B26" s="116">
        <v>5.5115164861229999</v>
      </c>
      <c r="C26" s="116">
        <v>6.4229561555819998</v>
      </c>
      <c r="D26" s="116">
        <v>-3.2346377589230002</v>
      </c>
      <c r="E26" s="116">
        <v>-15.943056059612999</v>
      </c>
      <c r="F26" s="116">
        <v>-12.706271593026999</v>
      </c>
      <c r="G26" s="117">
        <v>-25.281259769626999</v>
      </c>
      <c r="H26" s="117">
        <v>-32.064196856785998</v>
      </c>
      <c r="I26" s="117">
        <v>-30.157203094387</v>
      </c>
      <c r="J26" s="123">
        <v>-33.423404080464003</v>
      </c>
      <c r="K26" s="118">
        <f t="shared" si="0"/>
        <v>-6.7829370871589987</v>
      </c>
      <c r="L26" s="3"/>
      <c r="M26" s="118">
        <f t="shared" si="1"/>
        <v>1.9069937623989972</v>
      </c>
      <c r="O26" s="118">
        <f t="shared" si="2"/>
        <v>-3.2662009860770027</v>
      </c>
    </row>
    <row r="27" spans="1:15" x14ac:dyDescent="0.25">
      <c r="A27" s="18">
        <v>22</v>
      </c>
      <c r="B27" s="116">
        <v>4.6817882336840002</v>
      </c>
      <c r="C27" s="116">
        <v>5.4165937864579998</v>
      </c>
      <c r="D27" s="116">
        <v>-4.3969967822470002</v>
      </c>
      <c r="E27" s="116">
        <v>-17.792269332814001</v>
      </c>
      <c r="F27" s="116">
        <v>-15.063391853215</v>
      </c>
      <c r="G27" s="117">
        <v>-27.508715235074</v>
      </c>
      <c r="H27" s="117">
        <v>-34.519578236249998</v>
      </c>
      <c r="I27" s="117">
        <v>-33.050945549246997</v>
      </c>
      <c r="J27" s="123">
        <v>-36.551157593920003</v>
      </c>
      <c r="K27" s="118">
        <f t="shared" si="0"/>
        <v>-7.0108630011759985</v>
      </c>
      <c r="L27" s="3"/>
      <c r="M27" s="118">
        <f t="shared" si="1"/>
        <v>1.4686326870030015</v>
      </c>
      <c r="O27" s="118">
        <f t="shared" si="2"/>
        <v>-3.5002120446730061</v>
      </c>
    </row>
    <row r="28" spans="1:15" x14ac:dyDescent="0.25">
      <c r="A28" s="18">
        <v>23</v>
      </c>
      <c r="B28" s="116">
        <v>3.7575535353529999</v>
      </c>
      <c r="C28" s="116">
        <v>4.2415911033959999</v>
      </c>
      <c r="D28" s="116">
        <v>-5.6109691726869997</v>
      </c>
      <c r="E28" s="116">
        <v>-19.480785036952</v>
      </c>
      <c r="F28" s="116">
        <v>-17.285711425822999</v>
      </c>
      <c r="G28" s="117">
        <v>-29.717866810065001</v>
      </c>
      <c r="H28" s="117">
        <v>-36.987907775502002</v>
      </c>
      <c r="I28" s="117">
        <v>-35.908048126898002</v>
      </c>
      <c r="J28" s="123">
        <v>-39.591598174033003</v>
      </c>
      <c r="K28" s="118">
        <f t="shared" si="0"/>
        <v>-7.2700409654370013</v>
      </c>
      <c r="L28" s="3"/>
      <c r="M28" s="118">
        <f t="shared" si="1"/>
        <v>1.0798596486039997</v>
      </c>
      <c r="O28" s="118">
        <f t="shared" si="2"/>
        <v>-3.6835500471350002</v>
      </c>
    </row>
    <row r="29" spans="1:15" x14ac:dyDescent="0.25">
      <c r="A29" s="18">
        <v>24</v>
      </c>
      <c r="B29" s="116">
        <v>2.8097059863689999</v>
      </c>
      <c r="C29" s="116">
        <v>2.9867074940539999</v>
      </c>
      <c r="D29" s="116">
        <v>-6.818619478275</v>
      </c>
      <c r="E29" s="116">
        <v>-20.932502132460002</v>
      </c>
      <c r="F29" s="116">
        <v>-19.285364567199998</v>
      </c>
      <c r="G29" s="117">
        <v>-31.830797753203001</v>
      </c>
      <c r="H29" s="117">
        <v>-39.397632339616003</v>
      </c>
      <c r="I29" s="117">
        <v>-38.639728794705</v>
      </c>
      <c r="J29" s="123">
        <v>-42.41708621878</v>
      </c>
      <c r="K29" s="118">
        <f t="shared" si="0"/>
        <v>-7.5668345864130018</v>
      </c>
      <c r="L29" s="3"/>
      <c r="M29" s="118">
        <f t="shared" si="1"/>
        <v>0.75790354491100231</v>
      </c>
      <c r="O29" s="118">
        <f t="shared" si="2"/>
        <v>-3.7773574240749994</v>
      </c>
    </row>
    <row r="30" spans="1:15" x14ac:dyDescent="0.25">
      <c r="A30" s="18">
        <v>25</v>
      </c>
      <c r="B30" s="116">
        <v>1.8902502391339999</v>
      </c>
      <c r="C30" s="116">
        <v>1.6844362863789999</v>
      </c>
      <c r="D30" s="116">
        <v>-7.9887059265989997</v>
      </c>
      <c r="E30" s="116">
        <v>-22.076286080319999</v>
      </c>
      <c r="F30" s="116">
        <v>-20.961200242006001</v>
      </c>
      <c r="G30" s="117">
        <v>-33.773271460266997</v>
      </c>
      <c r="H30" s="117">
        <v>-41.677917552869999</v>
      </c>
      <c r="I30" s="117">
        <v>-41.194996970733001</v>
      </c>
      <c r="J30" s="123">
        <v>-44.980025660178001</v>
      </c>
      <c r="K30" s="118">
        <f t="shared" si="0"/>
        <v>-7.9046460926030022</v>
      </c>
      <c r="L30" s="3"/>
      <c r="M30" s="118">
        <f t="shared" si="1"/>
        <v>0.48292058213699818</v>
      </c>
      <c r="O30" s="118">
        <f t="shared" si="2"/>
        <v>-3.7850286894449994</v>
      </c>
    </row>
    <row r="31" spans="1:15" x14ac:dyDescent="0.25">
      <c r="A31" s="18">
        <v>26</v>
      </c>
      <c r="B31" s="116">
        <v>0.99747406070599998</v>
      </c>
      <c r="C31" s="116">
        <v>0.35261282393600002</v>
      </c>
      <c r="D31" s="116">
        <v>-9.1182110833410004</v>
      </c>
      <c r="E31" s="116">
        <v>-22.938551947663999</v>
      </c>
      <c r="F31" s="116">
        <v>-22.327460315574001</v>
      </c>
      <c r="G31" s="117">
        <v>-35.551690529123</v>
      </c>
      <c r="H31" s="117">
        <v>-43.843768233059997</v>
      </c>
      <c r="I31" s="117">
        <v>-43.506929831057001</v>
      </c>
      <c r="J31" s="123">
        <v>-47.228551123278002</v>
      </c>
      <c r="K31" s="118">
        <f t="shared" si="0"/>
        <v>-8.2920777039369966</v>
      </c>
      <c r="L31" s="3"/>
      <c r="M31" s="118">
        <f t="shared" si="1"/>
        <v>0.33683840200299642</v>
      </c>
      <c r="O31" s="118">
        <f t="shared" si="2"/>
        <v>-3.7216212922210019</v>
      </c>
    </row>
    <row r="32" spans="1:15" x14ac:dyDescent="0.25">
      <c r="A32" s="18">
        <v>27</v>
      </c>
      <c r="B32" s="116">
        <v>6.2660187541000001E-2</v>
      </c>
      <c r="C32" s="116">
        <v>-1.065969738003</v>
      </c>
      <c r="D32" s="116">
        <v>-10.257887605786999</v>
      </c>
      <c r="E32" s="116">
        <v>-23.503419655822999</v>
      </c>
      <c r="F32" s="116">
        <v>-23.351641353495999</v>
      </c>
      <c r="G32" s="117">
        <v>-37.160627784973002</v>
      </c>
      <c r="H32" s="117">
        <v>-45.863108520818997</v>
      </c>
      <c r="I32" s="117">
        <v>-45.586995751792998</v>
      </c>
      <c r="J32" s="123">
        <v>-49.160260617452003</v>
      </c>
      <c r="K32" s="118">
        <f t="shared" si="0"/>
        <v>-8.7024807358459952</v>
      </c>
      <c r="L32" s="3"/>
      <c r="M32" s="118">
        <f t="shared" si="1"/>
        <v>0.27611276902599968</v>
      </c>
      <c r="O32" s="118">
        <f t="shared" si="2"/>
        <v>-3.5732648656590058</v>
      </c>
    </row>
    <row r="33" spans="1:15" x14ac:dyDescent="0.25">
      <c r="A33" s="18">
        <v>28</v>
      </c>
      <c r="B33" s="116">
        <v>-0.86792720056999995</v>
      </c>
      <c r="C33" s="116">
        <v>-2.540877550601</v>
      </c>
      <c r="D33" s="116">
        <v>-11.370954791314</v>
      </c>
      <c r="E33" s="116">
        <v>-23.762100609305001</v>
      </c>
      <c r="F33" s="116">
        <v>-24.035978479724001</v>
      </c>
      <c r="G33" s="117">
        <v>-38.578155655322</v>
      </c>
      <c r="H33" s="117">
        <v>-47.740341593476998</v>
      </c>
      <c r="I33" s="117">
        <v>-47.402237453014003</v>
      </c>
      <c r="J33" s="123">
        <v>-50.727371767779999</v>
      </c>
      <c r="K33" s="118">
        <f t="shared" si="0"/>
        <v>-9.1621859381549982</v>
      </c>
      <c r="L33" s="3"/>
      <c r="M33" s="118">
        <f t="shared" si="1"/>
        <v>0.33810414046299542</v>
      </c>
      <c r="O33" s="118">
        <f t="shared" si="2"/>
        <v>-3.3251343147659966</v>
      </c>
    </row>
    <row r="34" spans="1:15" x14ac:dyDescent="0.25">
      <c r="A34" s="18">
        <v>29</v>
      </c>
      <c r="B34" s="116">
        <v>-1.782811679411</v>
      </c>
      <c r="C34" s="116">
        <v>-4.0627525001529996</v>
      </c>
      <c r="D34" s="116">
        <v>-12.441564434924</v>
      </c>
      <c r="E34" s="116">
        <v>-23.671831053398002</v>
      </c>
      <c r="F34" s="116">
        <v>-24.356384739976001</v>
      </c>
      <c r="G34" s="117">
        <v>-39.791826625892</v>
      </c>
      <c r="H34" s="117">
        <v>-49.447833379869003</v>
      </c>
      <c r="I34" s="117">
        <v>-48.933102240026003</v>
      </c>
      <c r="J34" s="123">
        <v>-51.929933132362997</v>
      </c>
      <c r="K34" s="118">
        <f t="shared" si="0"/>
        <v>-9.6560067539770031</v>
      </c>
      <c r="L34" s="3"/>
      <c r="M34" s="118">
        <f t="shared" si="1"/>
        <v>0.51473113984300056</v>
      </c>
      <c r="O34" s="118">
        <f t="shared" si="2"/>
        <v>-2.9968308923369946</v>
      </c>
    </row>
    <row r="35" spans="1:15" x14ac:dyDescent="0.25">
      <c r="A35" s="18">
        <v>30</v>
      </c>
      <c r="B35" s="116">
        <v>-2.64448844589</v>
      </c>
      <c r="C35" s="116">
        <v>-5.5859469228140002</v>
      </c>
      <c r="D35" s="116">
        <v>-13.468230533954999</v>
      </c>
      <c r="E35" s="116">
        <v>-23.321711556240999</v>
      </c>
      <c r="F35" s="116">
        <v>-24.387740352232999</v>
      </c>
      <c r="G35" s="117">
        <v>-40.848092052448003</v>
      </c>
      <c r="H35" s="117">
        <v>-51.003024253214001</v>
      </c>
      <c r="I35" s="117">
        <v>-50.214868782227001</v>
      </c>
      <c r="J35" s="123">
        <v>-52.794771983936002</v>
      </c>
      <c r="K35" s="118">
        <f t="shared" si="0"/>
        <v>-10.154932200765998</v>
      </c>
      <c r="L35" s="3"/>
      <c r="M35" s="118">
        <f t="shared" si="1"/>
        <v>0.78815547098700023</v>
      </c>
      <c r="O35" s="118">
        <f t="shared" si="2"/>
        <v>-2.5799032017090013</v>
      </c>
    </row>
    <row r="36" spans="1:15" x14ac:dyDescent="0.25">
      <c r="A36" s="3"/>
      <c r="B36" s="3"/>
      <c r="C36" s="3"/>
      <c r="D36" s="3"/>
      <c r="E36" s="3"/>
      <c r="F36" s="3"/>
      <c r="G36" s="119"/>
      <c r="H36" s="119"/>
      <c r="I36" s="3"/>
      <c r="K36" s="3"/>
      <c r="L36" s="3"/>
      <c r="M36" s="118"/>
    </row>
    <row r="37" spans="1:15" x14ac:dyDescent="0.25">
      <c r="A37" s="114" t="s">
        <v>120</v>
      </c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K38" s="3"/>
      <c r="L38" s="3"/>
      <c r="M38" s="3"/>
    </row>
    <row r="39" spans="1:15" x14ac:dyDescent="0.25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120">
        <v>42460</v>
      </c>
      <c r="I39" s="120">
        <v>42551</v>
      </c>
      <c r="J39" s="80">
        <v>42643</v>
      </c>
      <c r="K39" s="112" t="s">
        <v>114</v>
      </c>
      <c r="L39" s="110"/>
      <c r="M39" s="112" t="s">
        <v>123</v>
      </c>
      <c r="O39" s="112" t="s">
        <v>138</v>
      </c>
    </row>
    <row r="40" spans="1:15" x14ac:dyDescent="0.25">
      <c r="A40" s="18" t="s">
        <v>24</v>
      </c>
      <c r="B40" s="121">
        <v>21.606720402636</v>
      </c>
      <c r="C40" s="121">
        <v>21.290648621892</v>
      </c>
      <c r="D40" s="122">
        <v>21.044785350929001</v>
      </c>
      <c r="E40" s="123">
        <v>20.68512244695</v>
      </c>
      <c r="F40" s="123">
        <v>20.420406921611001</v>
      </c>
      <c r="G40" s="117">
        <v>20.059314266015001</v>
      </c>
      <c r="H40" s="123">
        <v>20.110981957911001</v>
      </c>
      <c r="I40" s="123">
        <v>19.995023474943999</v>
      </c>
      <c r="J40" s="116">
        <v>20.113002185924</v>
      </c>
      <c r="K40" s="118">
        <f>+H40-G40</f>
        <v>5.1667691896000179E-2</v>
      </c>
      <c r="L40" s="3"/>
      <c r="M40" s="118">
        <f>+I40-H40</f>
        <v>-0.1159584829670024</v>
      </c>
      <c r="O40" s="118">
        <f>+J40-I40</f>
        <v>0.11797871098000101</v>
      </c>
    </row>
    <row r="41" spans="1:15" x14ac:dyDescent="0.25">
      <c r="A41" s="18" t="s">
        <v>25</v>
      </c>
      <c r="B41" s="117">
        <v>28.876670887473999</v>
      </c>
      <c r="C41" s="117">
        <v>28.474883655687002</v>
      </c>
      <c r="D41" s="123">
        <v>27.841997627651999</v>
      </c>
      <c r="E41" s="123">
        <v>26.959606805735</v>
      </c>
      <c r="F41" s="123">
        <v>26.201647993908001</v>
      </c>
      <c r="G41" s="117">
        <v>25.63940317242</v>
      </c>
      <c r="H41" s="123">
        <v>25.326426589118</v>
      </c>
      <c r="I41" s="123">
        <v>24.980163245332001</v>
      </c>
      <c r="J41" s="116">
        <v>25.110507148307001</v>
      </c>
      <c r="K41" s="118">
        <f t="shared" ref="K41:K71" si="3">+H41-G41</f>
        <v>-0.31297658330199951</v>
      </c>
      <c r="L41" s="3"/>
      <c r="M41" s="118">
        <f t="shared" ref="M41:M71" si="4">+I41-H41</f>
        <v>-0.34626334378599921</v>
      </c>
      <c r="O41" s="118">
        <f t="shared" ref="O41:O71" si="5">+J41-I41</f>
        <v>0.13034390297499954</v>
      </c>
    </row>
    <row r="42" spans="1:15" x14ac:dyDescent="0.25">
      <c r="A42" s="18">
        <v>1</v>
      </c>
      <c r="B42" s="117">
        <v>31.468247830660001</v>
      </c>
      <c r="C42" s="117">
        <v>31.142257874971001</v>
      </c>
      <c r="D42" s="123">
        <v>30.672506309500999</v>
      </c>
      <c r="E42" s="123">
        <v>29.903537283557</v>
      </c>
      <c r="F42" s="123">
        <v>29.111887688824002</v>
      </c>
      <c r="G42" s="117">
        <v>28.385022868354</v>
      </c>
      <c r="H42" s="123">
        <v>27.837389028484999</v>
      </c>
      <c r="I42" s="123">
        <v>27.467037398521999</v>
      </c>
      <c r="J42" s="116">
        <v>27.416831240495</v>
      </c>
      <c r="K42" s="118">
        <f t="shared" si="3"/>
        <v>-0.54763383986900038</v>
      </c>
      <c r="L42" s="3"/>
      <c r="M42" s="118">
        <f t="shared" si="4"/>
        <v>-0.37035162996300031</v>
      </c>
      <c r="O42" s="118">
        <f t="shared" si="5"/>
        <v>-5.0206158026998793E-2</v>
      </c>
    </row>
    <row r="43" spans="1:15" x14ac:dyDescent="0.25">
      <c r="A43" s="18">
        <v>2</v>
      </c>
      <c r="B43" s="117">
        <v>35.722488000140999</v>
      </c>
      <c r="C43" s="117">
        <v>35.283937940695999</v>
      </c>
      <c r="D43" s="123">
        <v>34.587132167347001</v>
      </c>
      <c r="E43" s="123">
        <v>33.590262196438999</v>
      </c>
      <c r="F43" s="123">
        <v>32.521575519814</v>
      </c>
      <c r="G43" s="117">
        <v>31.380410284117001</v>
      </c>
      <c r="H43" s="123">
        <v>30.436734387264</v>
      </c>
      <c r="I43" s="123">
        <v>29.766419504666999</v>
      </c>
      <c r="J43" s="116">
        <v>29.328927025891002</v>
      </c>
      <c r="K43" s="118">
        <f t="shared" si="3"/>
        <v>-0.94367589685300146</v>
      </c>
      <c r="L43" s="3"/>
      <c r="M43" s="118">
        <f t="shared" si="4"/>
        <v>-0.67031488259700112</v>
      </c>
      <c r="O43" s="118">
        <f t="shared" si="5"/>
        <v>-0.43749247877599728</v>
      </c>
    </row>
    <row r="44" spans="1:15" x14ac:dyDescent="0.25">
      <c r="A44" s="18">
        <v>3</v>
      </c>
      <c r="B44" s="117">
        <v>39.273731943618003</v>
      </c>
      <c r="C44" s="117">
        <v>38.740591307690998</v>
      </c>
      <c r="D44" s="123">
        <v>37.888894877208998</v>
      </c>
      <c r="E44" s="123">
        <v>36.723447345712003</v>
      </c>
      <c r="F44" s="123">
        <v>35.450073852826002</v>
      </c>
      <c r="G44" s="117">
        <v>34.016197657195001</v>
      </c>
      <c r="H44" s="123">
        <v>32.812876435522</v>
      </c>
      <c r="I44" s="123">
        <v>31.823221639858001</v>
      </c>
      <c r="J44" s="116">
        <v>30.998962539783999</v>
      </c>
      <c r="K44" s="118">
        <f t="shared" si="3"/>
        <v>-1.2033212216730007</v>
      </c>
      <c r="L44" s="3"/>
      <c r="M44" s="118">
        <f t="shared" si="4"/>
        <v>-0.9896547956639985</v>
      </c>
      <c r="O44" s="118">
        <f t="shared" si="5"/>
        <v>-0.82425910007400205</v>
      </c>
    </row>
    <row r="45" spans="1:15" x14ac:dyDescent="0.25">
      <c r="A45" s="18">
        <v>4</v>
      </c>
      <c r="B45" s="117">
        <v>40.925518835189003</v>
      </c>
      <c r="C45" s="117">
        <v>40.328266715555003</v>
      </c>
      <c r="D45" s="123">
        <v>39.361369934404998</v>
      </c>
      <c r="E45" s="123">
        <v>37.983496026906003</v>
      </c>
      <c r="F45" s="123">
        <v>36.480537695949998</v>
      </c>
      <c r="G45" s="117">
        <v>34.769890984770001</v>
      </c>
      <c r="H45" s="123">
        <v>33.325516643853</v>
      </c>
      <c r="I45" s="123">
        <v>32.063784145044998</v>
      </c>
      <c r="J45" s="116">
        <v>30.918699377683001</v>
      </c>
      <c r="K45" s="118">
        <f t="shared" si="3"/>
        <v>-1.4443743409170011</v>
      </c>
      <c r="L45" s="3"/>
      <c r="M45" s="118">
        <f t="shared" si="4"/>
        <v>-1.2617324988080014</v>
      </c>
      <c r="O45" s="118">
        <f t="shared" si="5"/>
        <v>-1.1450847673619968</v>
      </c>
    </row>
    <row r="46" spans="1:15" x14ac:dyDescent="0.25">
      <c r="A46" s="18">
        <v>5</v>
      </c>
      <c r="B46" s="117">
        <v>41.673599315494997</v>
      </c>
      <c r="C46" s="117">
        <v>41.017386025347001</v>
      </c>
      <c r="D46" s="123">
        <v>39.955154317538003</v>
      </c>
      <c r="E46" s="123">
        <v>38.396935852201999</v>
      </c>
      <c r="F46" s="123">
        <v>36.715252599274997</v>
      </c>
      <c r="G46" s="117">
        <v>34.802432826347001</v>
      </c>
      <c r="H46" s="123">
        <v>33.195988787901001</v>
      </c>
      <c r="I46" s="123">
        <v>31.741815579280999</v>
      </c>
      <c r="J46" s="116">
        <v>30.372080777164999</v>
      </c>
      <c r="K46" s="118">
        <f t="shared" si="3"/>
        <v>-1.6064440384459999</v>
      </c>
      <c r="L46" s="3"/>
      <c r="M46" s="118">
        <f t="shared" si="4"/>
        <v>-1.4541732086200021</v>
      </c>
      <c r="O46" s="118">
        <f t="shared" si="5"/>
        <v>-1.3697348021159996</v>
      </c>
    </row>
    <row r="47" spans="1:15" x14ac:dyDescent="0.25">
      <c r="A47" s="18">
        <v>6</v>
      </c>
      <c r="B47" s="117">
        <v>41.460933702509003</v>
      </c>
      <c r="C47" s="117">
        <v>40.779034392427</v>
      </c>
      <c r="D47" s="123">
        <v>39.638013887333003</v>
      </c>
      <c r="E47" s="123">
        <v>37.943510850934999</v>
      </c>
      <c r="F47" s="123">
        <v>36.135539262841</v>
      </c>
      <c r="G47" s="117">
        <v>34.099117912836</v>
      </c>
      <c r="H47" s="123">
        <v>32.375294391699001</v>
      </c>
      <c r="I47" s="123">
        <v>30.777857896297</v>
      </c>
      <c r="J47" s="116">
        <v>29.252265171794001</v>
      </c>
      <c r="K47" s="118">
        <f t="shared" si="3"/>
        <v>-1.7238235211369997</v>
      </c>
      <c r="L47" s="3"/>
      <c r="M47" s="118">
        <f t="shared" si="4"/>
        <v>-1.5974364954020004</v>
      </c>
      <c r="O47" s="118">
        <f t="shared" si="5"/>
        <v>-1.5255927245029994</v>
      </c>
    </row>
    <row r="48" spans="1:15" x14ac:dyDescent="0.25">
      <c r="A48" s="18">
        <v>7</v>
      </c>
      <c r="B48" s="117">
        <v>39.797322955033998</v>
      </c>
      <c r="C48" s="117">
        <v>39.134100792807999</v>
      </c>
      <c r="D48" s="123">
        <v>37.919218680989999</v>
      </c>
      <c r="E48" s="123">
        <v>36.119887047151998</v>
      </c>
      <c r="F48" s="123">
        <v>34.239799232998003</v>
      </c>
      <c r="G48" s="117">
        <v>32.149066424715002</v>
      </c>
      <c r="H48" s="123">
        <v>30.367039913124</v>
      </c>
      <c r="I48" s="123">
        <v>28.696215718641</v>
      </c>
      <c r="J48" s="116">
        <v>27.107401506285001</v>
      </c>
      <c r="K48" s="118">
        <f t="shared" si="3"/>
        <v>-1.7820265115910026</v>
      </c>
      <c r="L48" s="3"/>
      <c r="M48" s="118">
        <f t="shared" si="4"/>
        <v>-1.670824194483</v>
      </c>
      <c r="O48" s="118">
        <f t="shared" si="5"/>
        <v>-1.5888142123559987</v>
      </c>
    </row>
    <row r="49" spans="1:15" x14ac:dyDescent="0.25">
      <c r="A49" s="18">
        <v>8</v>
      </c>
      <c r="B49" s="117">
        <v>36.771015075666</v>
      </c>
      <c r="C49" s="117">
        <v>36.160172945646003</v>
      </c>
      <c r="D49" s="123">
        <v>34.875625832558001</v>
      </c>
      <c r="E49" s="123">
        <v>32.990906716203</v>
      </c>
      <c r="F49" s="123">
        <v>31.071588836326001</v>
      </c>
      <c r="G49" s="117">
        <v>28.969753024475001</v>
      </c>
      <c r="H49" s="123">
        <v>27.192183767088999</v>
      </c>
      <c r="I49" s="123">
        <v>25.51897505969</v>
      </c>
      <c r="J49" s="116">
        <v>23.950011741042999</v>
      </c>
      <c r="K49" s="118">
        <f t="shared" si="3"/>
        <v>-1.777569257386002</v>
      </c>
      <c r="L49" s="3"/>
      <c r="M49" s="118">
        <f t="shared" si="4"/>
        <v>-1.6732087073989987</v>
      </c>
      <c r="O49" s="118">
        <f t="shared" si="5"/>
        <v>-1.5689633186470004</v>
      </c>
    </row>
    <row r="50" spans="1:15" x14ac:dyDescent="0.25">
      <c r="A50" s="18">
        <v>9</v>
      </c>
      <c r="B50" s="117">
        <v>33.167260400977</v>
      </c>
      <c r="C50" s="117">
        <v>32.627950524115001</v>
      </c>
      <c r="D50" s="123">
        <v>31.283574702056999</v>
      </c>
      <c r="E50" s="123">
        <v>29.333997931919999</v>
      </c>
      <c r="F50" s="123">
        <v>27.398545846541001</v>
      </c>
      <c r="G50" s="117">
        <v>25.311309819424999</v>
      </c>
      <c r="H50" s="123">
        <v>23.565032637887001</v>
      </c>
      <c r="I50" s="123">
        <v>21.923719290104</v>
      </c>
      <c r="J50" s="116">
        <v>20.411877854326999</v>
      </c>
      <c r="K50" s="118">
        <f t="shared" si="3"/>
        <v>-1.746277181537998</v>
      </c>
      <c r="L50" s="3"/>
      <c r="M50" s="118">
        <f t="shared" si="4"/>
        <v>-1.6413133477830009</v>
      </c>
      <c r="O50" s="118">
        <f t="shared" si="5"/>
        <v>-1.5118414357770007</v>
      </c>
    </row>
    <row r="51" spans="1:15" x14ac:dyDescent="0.25">
      <c r="A51" s="18">
        <v>10</v>
      </c>
      <c r="B51" s="117">
        <v>29.720265387001</v>
      </c>
      <c r="C51" s="117">
        <v>29.256603423329</v>
      </c>
      <c r="D51" s="123">
        <v>27.861951601085</v>
      </c>
      <c r="E51" s="123">
        <v>25.85939037612</v>
      </c>
      <c r="F51" s="123">
        <v>23.914345845046</v>
      </c>
      <c r="G51" s="117">
        <v>21.849864989874</v>
      </c>
      <c r="H51" s="123">
        <v>20.147183737860999</v>
      </c>
      <c r="I51" s="123">
        <v>18.553839354404001</v>
      </c>
      <c r="J51" s="116">
        <v>17.111261957419</v>
      </c>
      <c r="K51" s="118">
        <f t="shared" si="3"/>
        <v>-1.7026812520130008</v>
      </c>
      <c r="L51" s="3"/>
      <c r="M51" s="118">
        <f t="shared" si="4"/>
        <v>-1.5933443834569978</v>
      </c>
      <c r="O51" s="118">
        <f t="shared" si="5"/>
        <v>-1.4425773969850013</v>
      </c>
    </row>
    <row r="52" spans="1:15" x14ac:dyDescent="0.25">
      <c r="A52" s="18">
        <v>11</v>
      </c>
      <c r="B52" s="117">
        <v>26.859893298376001</v>
      </c>
      <c r="C52" s="117">
        <v>26.466056303388999</v>
      </c>
      <c r="D52" s="123">
        <v>25.028703130484999</v>
      </c>
      <c r="E52" s="123">
        <v>22.979966345664</v>
      </c>
      <c r="F52" s="123">
        <v>21.029404101166001</v>
      </c>
      <c r="G52" s="117">
        <v>18.994127685660999</v>
      </c>
      <c r="H52" s="123">
        <v>17.346335072176</v>
      </c>
      <c r="I52" s="123">
        <v>15.81022283567</v>
      </c>
      <c r="J52" s="116">
        <v>14.435628033287999</v>
      </c>
      <c r="K52" s="118">
        <f t="shared" si="3"/>
        <v>-1.6477926134849987</v>
      </c>
      <c r="L52" s="3"/>
      <c r="M52" s="118">
        <f t="shared" si="4"/>
        <v>-1.5361122365059998</v>
      </c>
      <c r="O52" s="118">
        <f t="shared" si="5"/>
        <v>-1.3745948023820009</v>
      </c>
    </row>
    <row r="53" spans="1:15" x14ac:dyDescent="0.25">
      <c r="A53" s="18">
        <v>12</v>
      </c>
      <c r="B53" s="117">
        <v>24.551544331230001</v>
      </c>
      <c r="C53" s="117">
        <v>24.21891190026</v>
      </c>
      <c r="D53" s="123">
        <v>22.744781852506001</v>
      </c>
      <c r="E53" s="123">
        <v>20.650661786169</v>
      </c>
      <c r="F53" s="123">
        <v>18.690361275897999</v>
      </c>
      <c r="G53" s="117">
        <v>16.677843202567999</v>
      </c>
      <c r="H53" s="123">
        <v>15.081192645292999</v>
      </c>
      <c r="I53" s="123">
        <v>13.602436470723999</v>
      </c>
      <c r="J53" s="116">
        <v>12.287072210698</v>
      </c>
      <c r="K53" s="118">
        <f t="shared" si="3"/>
        <v>-1.5966505572749998</v>
      </c>
      <c r="L53" s="3"/>
      <c r="M53" s="118">
        <f t="shared" si="4"/>
        <v>-1.4787561745689999</v>
      </c>
      <c r="O53" s="118">
        <f t="shared" si="5"/>
        <v>-1.3153642600259996</v>
      </c>
    </row>
    <row r="54" spans="1:15" x14ac:dyDescent="0.25">
      <c r="A54" s="18">
        <v>13</v>
      </c>
      <c r="B54" s="117">
        <v>22.721181182072002</v>
      </c>
      <c r="C54" s="117">
        <v>22.436158982563001</v>
      </c>
      <c r="D54" s="123">
        <v>20.929884263435</v>
      </c>
      <c r="E54" s="123">
        <v>18.792943678168999</v>
      </c>
      <c r="F54" s="123">
        <v>16.817452389246</v>
      </c>
      <c r="G54" s="117">
        <v>14.817388955803001</v>
      </c>
      <c r="H54" s="123">
        <v>13.254662695642001</v>
      </c>
      <c r="I54" s="123">
        <v>11.816037165749</v>
      </c>
      <c r="J54" s="116">
        <v>10.536030808710001</v>
      </c>
      <c r="K54" s="118">
        <f t="shared" si="3"/>
        <v>-1.5627262601609999</v>
      </c>
      <c r="L54" s="3"/>
      <c r="M54" s="118">
        <f t="shared" si="4"/>
        <v>-1.4386255298930006</v>
      </c>
      <c r="O54" s="118">
        <f t="shared" si="5"/>
        <v>-1.2800063570389995</v>
      </c>
    </row>
    <row r="55" spans="1:15" x14ac:dyDescent="0.25">
      <c r="A55" s="18">
        <v>14</v>
      </c>
      <c r="B55" s="117">
        <v>21.363546402223999</v>
      </c>
      <c r="C55" s="117">
        <v>21.113222763126</v>
      </c>
      <c r="D55" s="123">
        <v>19.577281507135002</v>
      </c>
      <c r="E55" s="123">
        <v>17.393733651818</v>
      </c>
      <c r="F55" s="123">
        <v>15.393412051326001</v>
      </c>
      <c r="G55" s="117">
        <v>13.392571492908001</v>
      </c>
      <c r="H55" s="123">
        <v>11.847770029021</v>
      </c>
      <c r="I55" s="123">
        <v>10.432035335043</v>
      </c>
      <c r="J55" s="116">
        <v>9.1664590615740007</v>
      </c>
      <c r="K55" s="118">
        <f t="shared" si="3"/>
        <v>-1.5448014638870013</v>
      </c>
      <c r="L55" s="3"/>
      <c r="M55" s="118">
        <f t="shared" si="4"/>
        <v>-1.4157346939779991</v>
      </c>
      <c r="O55" s="118">
        <f t="shared" si="5"/>
        <v>-1.2655762734689997</v>
      </c>
    </row>
    <row r="56" spans="1:15" x14ac:dyDescent="0.25">
      <c r="A56" s="18">
        <v>15</v>
      </c>
      <c r="B56" s="117">
        <v>20.397591164085998</v>
      </c>
      <c r="C56" s="117">
        <v>20.170126722420999</v>
      </c>
      <c r="D56" s="123">
        <v>18.605173777230998</v>
      </c>
      <c r="E56" s="123">
        <v>16.374042809736</v>
      </c>
      <c r="F56" s="123">
        <v>14.343660035526</v>
      </c>
      <c r="G56" s="117">
        <v>12.333844394933999</v>
      </c>
      <c r="H56" s="123">
        <v>10.792300325232</v>
      </c>
      <c r="I56" s="123">
        <v>9.3810149090130004</v>
      </c>
      <c r="J56" s="116">
        <v>8.1090166641309995</v>
      </c>
      <c r="K56" s="118">
        <f t="shared" si="3"/>
        <v>-1.5415440697019989</v>
      </c>
      <c r="L56" s="3"/>
      <c r="M56" s="118">
        <f t="shared" si="4"/>
        <v>-1.4112854162190001</v>
      </c>
      <c r="O56" s="118">
        <f t="shared" si="5"/>
        <v>-1.2719982448820009</v>
      </c>
    </row>
    <row r="57" spans="1:15" x14ac:dyDescent="0.25">
      <c r="A57" s="18">
        <v>16</v>
      </c>
      <c r="B57" s="117">
        <v>19.770534517725999</v>
      </c>
      <c r="C57" s="117">
        <v>19.555789144043001</v>
      </c>
      <c r="D57" s="123">
        <v>17.960941116400001</v>
      </c>
      <c r="E57" s="123">
        <v>15.679227901685</v>
      </c>
      <c r="F57" s="123">
        <v>13.612079692661</v>
      </c>
      <c r="G57" s="117">
        <v>11.583672648589999</v>
      </c>
      <c r="H57" s="123">
        <v>10.031188935373001</v>
      </c>
      <c r="I57" s="123">
        <v>8.6072976543080006</v>
      </c>
      <c r="J57" s="116">
        <v>7.3104846064159998</v>
      </c>
      <c r="K57" s="118">
        <f t="shared" si="3"/>
        <v>-1.5524837132169989</v>
      </c>
      <c r="L57" s="3"/>
      <c r="M57" s="118">
        <f t="shared" si="4"/>
        <v>-1.423891281065</v>
      </c>
      <c r="O57" s="118">
        <f t="shared" si="5"/>
        <v>-1.2968130478920008</v>
      </c>
    </row>
    <row r="58" spans="1:15" x14ac:dyDescent="0.25">
      <c r="A58" s="18">
        <v>17</v>
      </c>
      <c r="B58" s="117">
        <v>19.436521400484001</v>
      </c>
      <c r="C58" s="117">
        <v>19.223888357412999</v>
      </c>
      <c r="D58" s="123">
        <v>17.598030931811</v>
      </c>
      <c r="E58" s="123">
        <v>15.265619727767</v>
      </c>
      <c r="F58" s="123">
        <v>13.157442829982999</v>
      </c>
      <c r="G58" s="117">
        <v>11.10299910596</v>
      </c>
      <c r="H58" s="123">
        <v>9.5249797313959998</v>
      </c>
      <c r="I58" s="123">
        <v>8.0688180124880002</v>
      </c>
      <c r="J58" s="116">
        <v>6.7263422669209998</v>
      </c>
      <c r="K58" s="118">
        <f t="shared" si="3"/>
        <v>-1.5780193745640005</v>
      </c>
      <c r="L58" s="3"/>
      <c r="M58" s="118">
        <f t="shared" si="4"/>
        <v>-1.4561617189079996</v>
      </c>
      <c r="O58" s="118">
        <f t="shared" si="5"/>
        <v>-1.3424757455670004</v>
      </c>
    </row>
    <row r="59" spans="1:15" x14ac:dyDescent="0.25">
      <c r="A59" s="18">
        <v>18</v>
      </c>
      <c r="B59" s="117">
        <v>19.364330749457</v>
      </c>
      <c r="C59" s="117">
        <v>19.144974797631999</v>
      </c>
      <c r="D59" s="123">
        <v>17.486713761301001</v>
      </c>
      <c r="E59" s="123">
        <v>15.101177754428999</v>
      </c>
      <c r="F59" s="123">
        <v>12.946152667802</v>
      </c>
      <c r="G59" s="117">
        <v>10.857824471681001</v>
      </c>
      <c r="H59" s="123">
        <v>9.2431954449609997</v>
      </c>
      <c r="I59" s="123">
        <v>7.7399149933400002</v>
      </c>
      <c r="J59" s="116">
        <v>6.335926807271</v>
      </c>
      <c r="K59" s="118">
        <f t="shared" si="3"/>
        <v>-1.6146290267200012</v>
      </c>
      <c r="L59" s="3"/>
      <c r="M59" s="118">
        <f t="shared" si="4"/>
        <v>-1.5032804516209994</v>
      </c>
      <c r="O59" s="118">
        <f t="shared" si="5"/>
        <v>-1.4039881860690002</v>
      </c>
    </row>
    <row r="60" spans="1:15" x14ac:dyDescent="0.25">
      <c r="A60" s="18">
        <v>19</v>
      </c>
      <c r="B60" s="117">
        <v>19.507714422288</v>
      </c>
      <c r="C60" s="117">
        <v>19.272551752912001</v>
      </c>
      <c r="D60" s="123">
        <v>17.579029429529001</v>
      </c>
      <c r="E60" s="123">
        <v>15.139336782885</v>
      </c>
      <c r="F60" s="123">
        <v>12.933763314266001</v>
      </c>
      <c r="G60" s="117">
        <v>10.806649728854</v>
      </c>
      <c r="H60" s="123">
        <v>9.1479037620089994</v>
      </c>
      <c r="I60" s="123">
        <v>7.5865370912519996</v>
      </c>
      <c r="J60" s="116">
        <v>6.110205552219</v>
      </c>
      <c r="K60" s="118">
        <f t="shared" si="3"/>
        <v>-1.6587459668450002</v>
      </c>
      <c r="L60" s="3"/>
      <c r="M60" s="118">
        <f t="shared" si="4"/>
        <v>-1.5613666707569998</v>
      </c>
      <c r="O60" s="118">
        <f t="shared" si="5"/>
        <v>-1.4763315390329996</v>
      </c>
    </row>
    <row r="61" spans="1:15" x14ac:dyDescent="0.25">
      <c r="A61" s="18">
        <v>20</v>
      </c>
      <c r="B61" s="117">
        <v>19.836202099556999</v>
      </c>
      <c r="C61" s="117">
        <v>19.577931586007999</v>
      </c>
      <c r="D61" s="123">
        <v>17.846074124342</v>
      </c>
      <c r="E61" s="123">
        <v>15.351217656212</v>
      </c>
      <c r="F61" s="123">
        <v>13.092216623395</v>
      </c>
      <c r="G61" s="117">
        <v>10.922609607806001</v>
      </c>
      <c r="H61" s="123">
        <v>9.2178441986199999</v>
      </c>
      <c r="I61" s="123">
        <v>7.5947204987259997</v>
      </c>
      <c r="J61" s="116">
        <v>6.0428579371220001</v>
      </c>
      <c r="K61" s="118">
        <f t="shared" si="3"/>
        <v>-1.7047654091860007</v>
      </c>
      <c r="L61" s="3"/>
      <c r="M61" s="118">
        <f t="shared" si="4"/>
        <v>-1.6231236998940002</v>
      </c>
      <c r="O61" s="118">
        <f t="shared" si="5"/>
        <v>-1.5518625616039996</v>
      </c>
    </row>
    <row r="62" spans="1:15" x14ac:dyDescent="0.25">
      <c r="A62" s="18">
        <v>21</v>
      </c>
      <c r="B62" s="117">
        <v>20.222020866582</v>
      </c>
      <c r="C62" s="117">
        <v>19.935965271920001</v>
      </c>
      <c r="D62" s="123">
        <v>18.163962910875</v>
      </c>
      <c r="E62" s="123">
        <v>15.615565437899001</v>
      </c>
      <c r="F62" s="123">
        <v>13.302314560352</v>
      </c>
      <c r="G62" s="117">
        <v>11.089308290668001</v>
      </c>
      <c r="H62" s="123">
        <v>9.3371876219719994</v>
      </c>
      <c r="I62" s="123">
        <v>7.6492431622280002</v>
      </c>
      <c r="J62" s="116">
        <v>6.0207291117299997</v>
      </c>
      <c r="K62" s="118">
        <f t="shared" si="3"/>
        <v>-1.7521206686960014</v>
      </c>
      <c r="L62" s="3"/>
      <c r="M62" s="118">
        <f t="shared" si="4"/>
        <v>-1.6879444597439992</v>
      </c>
      <c r="O62" s="118">
        <f t="shared" si="5"/>
        <v>-1.6285140504980005</v>
      </c>
    </row>
    <row r="63" spans="1:15" x14ac:dyDescent="0.25">
      <c r="A63" s="18">
        <v>22</v>
      </c>
      <c r="B63" s="117">
        <v>20.616349255206998</v>
      </c>
      <c r="C63" s="117">
        <v>20.299061063918</v>
      </c>
      <c r="D63" s="123">
        <v>18.484212485511001</v>
      </c>
      <c r="E63" s="123">
        <v>15.882044563726</v>
      </c>
      <c r="F63" s="123">
        <v>13.512651137585999</v>
      </c>
      <c r="G63" s="117">
        <v>11.253452464111</v>
      </c>
      <c r="H63" s="123">
        <v>9.4515841977489998</v>
      </c>
      <c r="I63" s="123">
        <v>7.6972679452810002</v>
      </c>
      <c r="J63" s="116">
        <v>5.994712160423</v>
      </c>
      <c r="K63" s="118">
        <f t="shared" si="3"/>
        <v>-1.8018682663619998</v>
      </c>
      <c r="L63" s="3"/>
      <c r="M63" s="118">
        <f t="shared" si="4"/>
        <v>-1.7543162524679996</v>
      </c>
      <c r="O63" s="118">
        <f t="shared" si="5"/>
        <v>-1.7025557848580002</v>
      </c>
    </row>
    <row r="64" spans="1:15" x14ac:dyDescent="0.25">
      <c r="A64" s="18">
        <v>23</v>
      </c>
      <c r="B64" s="117">
        <v>21.023867987334</v>
      </c>
      <c r="C64" s="117">
        <v>20.671834101070001</v>
      </c>
      <c r="D64" s="123">
        <v>18.811945684045</v>
      </c>
      <c r="E64" s="123">
        <v>16.157475206587002</v>
      </c>
      <c r="F64" s="123">
        <v>13.731556863448001</v>
      </c>
      <c r="G64" s="117">
        <v>11.423509942641999</v>
      </c>
      <c r="H64" s="123">
        <v>9.5686435355120008</v>
      </c>
      <c r="I64" s="123">
        <v>7.7461962572480001</v>
      </c>
      <c r="J64" s="116">
        <v>5.9710860901579998</v>
      </c>
      <c r="K64" s="118">
        <f t="shared" si="3"/>
        <v>-1.8548664071299985</v>
      </c>
      <c r="L64" s="3"/>
      <c r="M64" s="118">
        <f t="shared" si="4"/>
        <v>-1.8224472782640007</v>
      </c>
      <c r="O64" s="118">
        <f t="shared" si="5"/>
        <v>-1.7751101670900002</v>
      </c>
    </row>
    <row r="65" spans="1:15" x14ac:dyDescent="0.25">
      <c r="A65" s="18">
        <v>24</v>
      </c>
      <c r="B65" s="117">
        <v>21.450208827981001</v>
      </c>
      <c r="C65" s="117">
        <v>21.061656395928001</v>
      </c>
      <c r="D65" s="123">
        <v>19.155576519497998</v>
      </c>
      <c r="E65" s="123">
        <v>16.450837455664001</v>
      </c>
      <c r="F65" s="123">
        <v>13.968670187024999</v>
      </c>
      <c r="G65" s="117">
        <v>11.608612260072</v>
      </c>
      <c r="H65" s="123">
        <v>9.6980351991480003</v>
      </c>
      <c r="I65" s="123">
        <v>7.8075061164399999</v>
      </c>
      <c r="J65" s="116">
        <v>5.9630049255230002</v>
      </c>
      <c r="K65" s="118">
        <f t="shared" si="3"/>
        <v>-1.910577060924</v>
      </c>
      <c r="L65" s="3"/>
      <c r="M65" s="118">
        <f t="shared" si="4"/>
        <v>-1.8905290827080004</v>
      </c>
      <c r="O65" s="118">
        <f t="shared" si="5"/>
        <v>-1.8445011909169997</v>
      </c>
    </row>
    <row r="66" spans="1:15" x14ac:dyDescent="0.25">
      <c r="A66" s="18">
        <v>25</v>
      </c>
      <c r="B66" s="117">
        <v>21.891725471628</v>
      </c>
      <c r="C66" s="117">
        <v>21.465944694988</v>
      </c>
      <c r="D66" s="123">
        <v>19.514475194308002</v>
      </c>
      <c r="E66" s="123">
        <v>16.764149090014001</v>
      </c>
      <c r="F66" s="123">
        <v>14.22877574458</v>
      </c>
      <c r="G66" s="117">
        <v>11.814821936556999</v>
      </c>
      <c r="H66" s="123">
        <v>9.8451863656840004</v>
      </c>
      <c r="I66" s="123">
        <v>7.8856539545670001</v>
      </c>
      <c r="J66" s="116">
        <v>5.9736355678419999</v>
      </c>
      <c r="K66" s="118">
        <f t="shared" si="3"/>
        <v>-1.9696355708729989</v>
      </c>
      <c r="L66" s="3"/>
      <c r="M66" s="118">
        <f t="shared" si="4"/>
        <v>-1.9595324111170003</v>
      </c>
      <c r="O66" s="118">
        <f t="shared" si="5"/>
        <v>-1.9120183867250002</v>
      </c>
    </row>
    <row r="67" spans="1:15" x14ac:dyDescent="0.25">
      <c r="A67" s="18">
        <v>26</v>
      </c>
      <c r="B67" s="117">
        <v>22.303257546684002</v>
      </c>
      <c r="C67" s="117">
        <v>21.840827862261001</v>
      </c>
      <c r="D67" s="123">
        <v>19.844743860142</v>
      </c>
      <c r="E67" s="123">
        <v>17.052393997254999</v>
      </c>
      <c r="F67" s="123">
        <v>14.465619142002</v>
      </c>
      <c r="G67" s="117">
        <v>11.994232390263999</v>
      </c>
      <c r="H67" s="123">
        <v>9.9612687877220001</v>
      </c>
      <c r="I67" s="123">
        <v>7.9332172872470004</v>
      </c>
      <c r="J67" s="116">
        <v>5.9561475274350002</v>
      </c>
      <c r="K67" s="118">
        <f t="shared" si="3"/>
        <v>-2.032963602541999</v>
      </c>
      <c r="L67" s="3"/>
      <c r="M67" s="118">
        <f t="shared" si="4"/>
        <v>-2.0280515004749997</v>
      </c>
      <c r="O67" s="118">
        <f t="shared" si="5"/>
        <v>-1.9770697598120002</v>
      </c>
    </row>
    <row r="68" spans="1:15" x14ac:dyDescent="0.25">
      <c r="A68" s="18">
        <v>27</v>
      </c>
      <c r="B68" s="117">
        <v>22.646352848536999</v>
      </c>
      <c r="C68" s="117">
        <v>22.147561636534999</v>
      </c>
      <c r="D68" s="123">
        <v>20.106958748027999</v>
      </c>
      <c r="E68" s="123">
        <v>17.276222493188001</v>
      </c>
      <c r="F68" s="123">
        <v>14.640249146806999</v>
      </c>
      <c r="G68" s="117">
        <v>12.107461612379</v>
      </c>
      <c r="H68" s="123">
        <v>10.00709582725</v>
      </c>
      <c r="I68" s="123">
        <v>7.9104491818450002</v>
      </c>
      <c r="J68" s="116">
        <v>5.8702461889849999</v>
      </c>
      <c r="K68" s="118">
        <f t="shared" si="3"/>
        <v>-2.1003657851290001</v>
      </c>
      <c r="L68" s="3"/>
      <c r="M68" s="118">
        <f t="shared" si="4"/>
        <v>-2.0966466454049995</v>
      </c>
      <c r="O68" s="118">
        <f t="shared" si="5"/>
        <v>-2.0402029928600003</v>
      </c>
    </row>
    <row r="69" spans="1:15" x14ac:dyDescent="0.25">
      <c r="A69" s="18">
        <v>28</v>
      </c>
      <c r="B69" s="117">
        <v>22.893102044738999</v>
      </c>
      <c r="C69" s="117">
        <v>22.359442135670999</v>
      </c>
      <c r="D69" s="123">
        <v>20.275052500278001</v>
      </c>
      <c r="E69" s="123">
        <v>17.409201200729001</v>
      </c>
      <c r="F69" s="123">
        <v>14.725270608211</v>
      </c>
      <c r="G69" s="117">
        <v>12.126162428725999</v>
      </c>
      <c r="H69" s="123">
        <v>9.9547401965930007</v>
      </c>
      <c r="I69" s="123">
        <v>7.7911388515229998</v>
      </c>
      <c r="J69" s="116">
        <v>5.6908829801029999</v>
      </c>
      <c r="K69" s="118">
        <f t="shared" si="3"/>
        <v>-2.1714222321329988</v>
      </c>
      <c r="L69" s="3"/>
      <c r="M69" s="118">
        <f t="shared" si="4"/>
        <v>-2.1636013450700009</v>
      </c>
      <c r="O69" s="118">
        <f t="shared" si="5"/>
        <v>-2.1002558714199999</v>
      </c>
    </row>
    <row r="70" spans="1:15" x14ac:dyDescent="0.25">
      <c r="A70" s="18">
        <v>29</v>
      </c>
      <c r="B70" s="117">
        <v>23.027775501173998</v>
      </c>
      <c r="C70" s="117">
        <v>22.461362470674999</v>
      </c>
      <c r="D70" s="123">
        <v>20.335735833299999</v>
      </c>
      <c r="E70" s="123">
        <v>17.439976877925002</v>
      </c>
      <c r="F70" s="123">
        <v>14.711097528406</v>
      </c>
      <c r="G70" s="117">
        <v>12.042396073055</v>
      </c>
      <c r="H70" s="123">
        <v>9.7962022773229993</v>
      </c>
      <c r="I70" s="123">
        <v>7.5668112228690001</v>
      </c>
      <c r="J70" s="116">
        <v>5.4079001003040004</v>
      </c>
      <c r="K70" s="118">
        <f t="shared" si="3"/>
        <v>-2.2461937957320011</v>
      </c>
      <c r="L70" s="3"/>
      <c r="M70" s="118">
        <f t="shared" si="4"/>
        <v>-2.2293910544539992</v>
      </c>
      <c r="O70" s="118">
        <f t="shared" si="5"/>
        <v>-2.1589111225649997</v>
      </c>
    </row>
    <row r="71" spans="1:15" x14ac:dyDescent="0.25">
      <c r="A71" s="18">
        <v>30</v>
      </c>
      <c r="B71" s="117">
        <v>23.046803578011001</v>
      </c>
      <c r="C71" s="117">
        <v>22.450578054731</v>
      </c>
      <c r="D71" s="123">
        <v>20.286454563376999</v>
      </c>
      <c r="E71" s="123">
        <v>17.365000007625</v>
      </c>
      <c r="F71" s="123">
        <v>14.594072920175</v>
      </c>
      <c r="G71" s="117">
        <v>11.852001234591</v>
      </c>
      <c r="H71" s="123">
        <v>9.5277628020549994</v>
      </c>
      <c r="I71" s="123">
        <v>7.232266297242</v>
      </c>
      <c r="J71" s="116">
        <v>5.0138399128359996</v>
      </c>
      <c r="K71" s="118">
        <f t="shared" si="3"/>
        <v>-2.324238432536001</v>
      </c>
      <c r="L71" s="3"/>
      <c r="M71" s="118">
        <f t="shared" si="4"/>
        <v>-2.2954965048129994</v>
      </c>
      <c r="O71" s="118">
        <f t="shared" si="5"/>
        <v>-2.2184263844060004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CK314"/>
  <sheetViews>
    <sheetView topLeftCell="BX272" workbookViewId="0">
      <selection activeCell="CD314" sqref="CD314"/>
    </sheetView>
  </sheetViews>
  <sheetFormatPr defaultRowHeight="15" x14ac:dyDescent="0.25"/>
  <cols>
    <col min="1" max="1" width="10.42578125" customWidth="1"/>
    <col min="2" max="2" width="12.5703125" customWidth="1"/>
    <col min="3" max="3" width="11.5703125" customWidth="1"/>
    <col min="4" max="4" width="12.42578125" customWidth="1"/>
    <col min="5" max="5" width="13.42578125" customWidth="1"/>
    <col min="6" max="6" width="9.5703125" bestFit="1" customWidth="1"/>
    <col min="7" max="7" width="10.5703125" bestFit="1" customWidth="1"/>
    <col min="8" max="10" width="9.5703125" bestFit="1" customWidth="1"/>
  </cols>
  <sheetData>
    <row r="1" spans="1:31" x14ac:dyDescent="0.25">
      <c r="A1" s="3" t="s">
        <v>50</v>
      </c>
      <c r="B1" s="3"/>
      <c r="C1" s="3"/>
      <c r="D1" s="3"/>
      <c r="E1" s="3"/>
    </row>
    <row r="2" spans="1:31" x14ac:dyDescent="0.25">
      <c r="A2" s="3" t="s">
        <v>53</v>
      </c>
      <c r="B2" s="3"/>
      <c r="C2" s="3"/>
      <c r="D2" s="3"/>
      <c r="E2" s="3"/>
    </row>
    <row r="3" spans="1:31" x14ac:dyDescent="0.25">
      <c r="A3" s="77" t="s">
        <v>52</v>
      </c>
      <c r="B3" s="7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x14ac:dyDescent="0.25">
      <c r="A4" s="28" t="s">
        <v>51</v>
      </c>
      <c r="B4" s="80">
        <v>41912</v>
      </c>
      <c r="C4" s="80">
        <v>42004</v>
      </c>
      <c r="D4" s="80">
        <v>42094</v>
      </c>
      <c r="E4" s="80">
        <v>42185</v>
      </c>
      <c r="F4" s="80">
        <v>42277</v>
      </c>
      <c r="G4" s="80">
        <v>42369</v>
      </c>
      <c r="H4" s="80">
        <v>42460</v>
      </c>
      <c r="I4" s="80">
        <v>42551</v>
      </c>
      <c r="J4" s="80">
        <v>42643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x14ac:dyDescent="0.25">
      <c r="A5" s="79">
        <v>1</v>
      </c>
      <c r="B5" s="30">
        <f>'Treasury Yields by Qtr'!B6+'Current Spreads by Qtr'!B5/10000</f>
        <v>2.4064015245159019E-3</v>
      </c>
      <c r="C5" s="30">
        <f>'Treasury Yields by Qtr'!C6+'Current Spreads by Qtr'!C5/10000</f>
        <v>4.6119985960000002E-3</v>
      </c>
      <c r="D5" s="30">
        <f>'Treasury Yields by Qtr'!D6+'Current Spreads by Qtr'!D5/10000</f>
        <v>7.4897293340000001E-3</v>
      </c>
      <c r="E5" s="30">
        <f>'Treasury Yields by Qtr'!E6+'Current Spreads by Qtr'!E5/10000</f>
        <v>5.1007163850000006E-3</v>
      </c>
      <c r="F5" s="30">
        <f>'Treasury Yields by Qtr'!F6+'Current Spreads by Qtr'!F5/10000</f>
        <v>6.4187428249999996E-3</v>
      </c>
      <c r="G5" s="30">
        <f>'Treasury Yields by Qtr'!G6+'Current Spreads by Qtr'!G5/10000</f>
        <v>9.4767384160000002E-3</v>
      </c>
      <c r="H5" s="30">
        <f>'Treasury Yields by Qtr'!H6+'Current Spreads by Qtr'!H5/10000</f>
        <v>8.8361839310000002E-3</v>
      </c>
      <c r="I5" s="30">
        <f>'Treasury Yields by Qtr'!I6+'Current Spreads by Qtr'!I5/10000</f>
        <v>7.706212778E-3</v>
      </c>
      <c r="J5" s="30">
        <f>'Treasury Yields by Qtr'!J6+'Current Spreads by Qtr'!J5/10000</f>
        <v>9.7076257359999998E-3</v>
      </c>
    </row>
    <row r="6" spans="1:31" x14ac:dyDescent="0.25">
      <c r="A6" s="79">
        <f>A5+1</f>
        <v>2</v>
      </c>
      <c r="B6" s="30">
        <f>'Treasury Yields by Qtr'!B7+'Current Spreads by Qtr'!B6/10000</f>
        <v>7.9156601840115089E-3</v>
      </c>
      <c r="C6" s="30">
        <f>'Treasury Yields by Qtr'!C7+'Current Spreads by Qtr'!C6/10000</f>
        <v>9.2367659880000005E-3</v>
      </c>
      <c r="D6" s="30">
        <f>'Treasury Yields by Qtr'!D7+'Current Spreads by Qtr'!D6/10000</f>
        <v>1.0914818311E-2</v>
      </c>
      <c r="E6" s="30">
        <f>'Treasury Yields by Qtr'!E7+'Current Spreads by Qtr'!E6/10000</f>
        <v>8.8599022730000004E-3</v>
      </c>
      <c r="F6" s="30">
        <f>'Treasury Yields by Qtr'!F7+'Current Spreads by Qtr'!F6/10000</f>
        <v>1.0009844706999999E-2</v>
      </c>
      <c r="G6" s="30">
        <f>'Treasury Yields by Qtr'!G7+'Current Spreads by Qtr'!G6/10000</f>
        <v>1.3359019114999999E-2</v>
      </c>
      <c r="H6" s="30">
        <f>'Treasury Yields by Qtr'!H7+'Current Spreads by Qtr'!H6/10000</f>
        <v>1.0707086696E-2</v>
      </c>
      <c r="I6" s="30">
        <f>'Treasury Yields by Qtr'!I7+'Current Spreads by Qtr'!I6/10000</f>
        <v>8.7979657389999997E-3</v>
      </c>
      <c r="J6" s="30">
        <f>'Treasury Yields by Qtr'!J7+'Current Spreads by Qtr'!J6/10000</f>
        <v>1.1031042476000001E-2</v>
      </c>
    </row>
    <row r="7" spans="1:31" x14ac:dyDescent="0.25">
      <c r="A7" s="79">
        <f t="shared" ref="A7:A34" si="0">A6+1</f>
        <v>3</v>
      </c>
      <c r="B7" s="30">
        <f>'Treasury Yields by Qtr'!B8+'Current Spreads by Qtr'!B7/10000</f>
        <v>1.3562421334988011E-2</v>
      </c>
      <c r="C7" s="30">
        <f>'Treasury Yields by Qtr'!C8+'Current Spreads by Qtr'!C7/10000</f>
        <v>1.4318613632E-2</v>
      </c>
      <c r="D7" s="30">
        <f>'Treasury Yields by Qtr'!D8+'Current Spreads by Qtr'!D7/10000</f>
        <v>1.4955178064999998E-2</v>
      </c>
      <c r="E7" s="30">
        <f>'Treasury Yields by Qtr'!E8+'Current Spreads by Qtr'!E7/10000</f>
        <v>1.3122714950999998E-2</v>
      </c>
      <c r="F7" s="30">
        <f>'Treasury Yields by Qtr'!F8+'Current Spreads by Qtr'!F7/10000</f>
        <v>1.3688197199E-2</v>
      </c>
      <c r="G7" s="30">
        <f>'Treasury Yields by Qtr'!G8+'Current Spreads by Qtr'!G7/10000</f>
        <v>1.6668963802E-2</v>
      </c>
      <c r="H7" s="30">
        <f>'Treasury Yields by Qtr'!H8+'Current Spreads by Qtr'!H7/10000</f>
        <v>1.2601034439E-2</v>
      </c>
      <c r="I7" s="30">
        <f>'Treasury Yields by Qtr'!I8+'Current Spreads by Qtr'!I7/10000</f>
        <v>1.0341129336E-2</v>
      </c>
      <c r="J7" s="30">
        <f>'Treasury Yields by Qtr'!J8+'Current Spreads by Qtr'!J7/10000</f>
        <v>1.2478351976000002E-2</v>
      </c>
    </row>
    <row r="8" spans="1:31" x14ac:dyDescent="0.25">
      <c r="A8" s="79">
        <f t="shared" si="0"/>
        <v>4</v>
      </c>
      <c r="B8" s="30">
        <f>'Treasury Yields by Qtr'!B9+'Current Spreads by Qtr'!B8/10000</f>
        <v>1.8227719391279318E-2</v>
      </c>
      <c r="C8" s="30">
        <f>'Treasury Yields by Qtr'!C9+'Current Spreads by Qtr'!C8/10000</f>
        <v>1.8299605478000001E-2</v>
      </c>
      <c r="D8" s="30">
        <f>'Treasury Yields by Qtr'!D9+'Current Spreads by Qtr'!D8/10000</f>
        <v>1.8555939569999999E-2</v>
      </c>
      <c r="E8" s="30">
        <f>'Treasury Yields by Qtr'!E9+'Current Spreads by Qtr'!E8/10000</f>
        <v>1.7226762972000001E-2</v>
      </c>
      <c r="F8" s="30">
        <f>'Treasury Yields by Qtr'!F9+'Current Spreads by Qtr'!F8/10000</f>
        <v>1.7008921591000002E-2</v>
      </c>
      <c r="G8" s="30">
        <f>'Treasury Yields by Qtr'!G9+'Current Spreads by Qtr'!G8/10000</f>
        <v>2.0097028088000003E-2</v>
      </c>
      <c r="H8" s="30">
        <f>'Treasury Yields by Qtr'!H9+'Current Spreads by Qtr'!H8/10000</f>
        <v>1.5240867445999999E-2</v>
      </c>
      <c r="I8" s="30">
        <f>'Treasury Yields by Qtr'!I9+'Current Spreads by Qtr'!I8/10000</f>
        <v>1.2226156363E-2</v>
      </c>
      <c r="J8" s="30">
        <f>'Treasury Yields by Qtr'!J9+'Current Spreads by Qtr'!J8/10000</f>
        <v>1.4094949482000001E-2</v>
      </c>
    </row>
    <row r="9" spans="1:31" x14ac:dyDescent="0.25">
      <c r="A9" s="79">
        <f t="shared" si="0"/>
        <v>5</v>
      </c>
      <c r="B9" s="30">
        <f>'Treasury Yields by Qtr'!B10+'Current Spreads by Qtr'!B9/10000</f>
        <v>2.1697022672065185E-2</v>
      </c>
      <c r="C9" s="30">
        <f>'Treasury Yields by Qtr'!C10+'Current Spreads by Qtr'!C9/10000</f>
        <v>2.1016585710000001E-2</v>
      </c>
      <c r="D9" s="30">
        <f>'Treasury Yields by Qtr'!D10+'Current Spreads by Qtr'!D9/10000</f>
        <v>2.1327364005000002E-2</v>
      </c>
      <c r="E9" s="30">
        <f>'Treasury Yields by Qtr'!E10+'Current Spreads by Qtr'!E9/10000</f>
        <v>2.0876952744999996E-2</v>
      </c>
      <c r="F9" s="30">
        <f>'Treasury Yields by Qtr'!F10+'Current Spreads by Qtr'!F9/10000</f>
        <v>1.9935192548999999E-2</v>
      </c>
      <c r="G9" s="30">
        <f>'Treasury Yields by Qtr'!G10+'Current Spreads by Qtr'!G9/10000</f>
        <v>2.2973332491999999E-2</v>
      </c>
      <c r="H9" s="30">
        <f>'Treasury Yields by Qtr'!H10+'Current Spreads by Qtr'!H9/10000</f>
        <v>1.7962494319000002E-2</v>
      </c>
      <c r="I9" s="30">
        <f>'Treasury Yields by Qtr'!I10+'Current Spreads by Qtr'!I9/10000</f>
        <v>1.467929342E-2</v>
      </c>
      <c r="J9" s="30">
        <f>'Treasury Yields by Qtr'!J10+'Current Spreads by Qtr'!J9/10000</f>
        <v>1.6406328099E-2</v>
      </c>
    </row>
    <row r="10" spans="1:31" x14ac:dyDescent="0.25">
      <c r="A10" s="79">
        <f t="shared" si="0"/>
        <v>6</v>
      </c>
      <c r="B10" s="30">
        <f>'Treasury Yields by Qtr'!B11+'Current Spreads by Qtr'!B10/10000</f>
        <v>2.4452012360762245E-2</v>
      </c>
      <c r="C10" s="30">
        <f>'Treasury Yields by Qtr'!C11+'Current Spreads by Qtr'!C10/10000</f>
        <v>2.3237544467E-2</v>
      </c>
      <c r="D10" s="30">
        <f>'Treasury Yields by Qtr'!D11+'Current Spreads by Qtr'!D10/10000</f>
        <v>2.3612497149000003E-2</v>
      </c>
      <c r="E10" s="30">
        <f>'Treasury Yields by Qtr'!E11+'Current Spreads by Qtr'!E10/10000</f>
        <v>2.3857021398E-2</v>
      </c>
      <c r="F10" s="30">
        <f>'Treasury Yields by Qtr'!F11+'Current Spreads by Qtr'!F10/10000</f>
        <v>2.2725142152E-2</v>
      </c>
      <c r="G10" s="30">
        <f>'Treasury Yields by Qtr'!G11+'Current Spreads by Qtr'!G10/10000</f>
        <v>2.5458866819E-2</v>
      </c>
      <c r="H10" s="30">
        <f>'Treasury Yields by Qtr'!H11+'Current Spreads by Qtr'!H10/10000</f>
        <v>2.0848976369999998E-2</v>
      </c>
      <c r="I10" s="30">
        <f>'Treasury Yields by Qtr'!I11+'Current Spreads by Qtr'!I10/10000</f>
        <v>1.7420443455999999E-2</v>
      </c>
      <c r="J10" s="30">
        <f>'Treasury Yields by Qtr'!J11+'Current Spreads by Qtr'!J10/10000</f>
        <v>1.8828919276E-2</v>
      </c>
    </row>
    <row r="11" spans="1:31" x14ac:dyDescent="0.25">
      <c r="A11" s="79">
        <f t="shared" si="0"/>
        <v>7</v>
      </c>
      <c r="B11" s="30">
        <f>'Treasury Yields by Qtr'!B12+'Current Spreads by Qtr'!B11/10000</f>
        <v>2.6758185511721606E-2</v>
      </c>
      <c r="C11" s="30">
        <f>'Treasury Yields by Qtr'!C12+'Current Spreads by Qtr'!C11/10000</f>
        <v>2.5031051661999999E-2</v>
      </c>
      <c r="D11" s="30">
        <f>'Treasury Yields by Qtr'!D12+'Current Spreads by Qtr'!D11/10000</f>
        <v>2.5102764207333334E-2</v>
      </c>
      <c r="E11" s="30">
        <f>'Treasury Yields by Qtr'!E12+'Current Spreads by Qtr'!E11/10000</f>
        <v>2.6183400077666671E-2</v>
      </c>
      <c r="F11" s="30">
        <f>'Treasury Yields by Qtr'!F12+'Current Spreads by Qtr'!F11/10000</f>
        <v>2.5046709989333334E-2</v>
      </c>
      <c r="G11" s="30">
        <f>'Treasury Yields by Qtr'!G12+'Current Spreads by Qtr'!G11/10000</f>
        <v>2.7196143439000002E-2</v>
      </c>
      <c r="H11" s="30">
        <f>'Treasury Yields by Qtr'!H12+'Current Spreads by Qtr'!H11/10000</f>
        <v>2.2769996300333335E-2</v>
      </c>
      <c r="I11" s="30">
        <f>'Treasury Yields by Qtr'!I12+'Current Spreads by Qtr'!I11/10000</f>
        <v>1.8955346235333334E-2</v>
      </c>
      <c r="J11" s="30">
        <f>'Treasury Yields by Qtr'!J12+'Current Spreads by Qtr'!J11/10000</f>
        <v>2.0187209810333333E-2</v>
      </c>
    </row>
    <row r="12" spans="1:31" x14ac:dyDescent="0.25">
      <c r="A12" s="79">
        <f t="shared" si="0"/>
        <v>8</v>
      </c>
      <c r="B12" s="30">
        <f>'Treasury Yields by Qtr'!B13+'Current Spreads by Qtr'!B12/10000</f>
        <v>2.875653811863977E-2</v>
      </c>
      <c r="C12" s="30">
        <f>'Treasury Yields by Qtr'!C13+'Current Spreads by Qtr'!C12/10000</f>
        <v>2.6521105624000001E-2</v>
      </c>
      <c r="D12" s="30">
        <f>'Treasury Yields by Qtr'!D13+'Current Spreads by Qtr'!D12/10000</f>
        <v>2.6349865051666668E-2</v>
      </c>
      <c r="E12" s="30">
        <f>'Treasury Yields by Qtr'!E13+'Current Spreads by Qtr'!E12/10000</f>
        <v>2.8085325981333332E-2</v>
      </c>
      <c r="F12" s="30">
        <f>'Treasury Yields by Qtr'!F13+'Current Spreads by Qtr'!F12/10000</f>
        <v>2.6985706039666667E-2</v>
      </c>
      <c r="G12" s="30">
        <f>'Treasury Yields by Qtr'!G13+'Current Spreads by Qtr'!G12/10000</f>
        <v>2.8658522883000002E-2</v>
      </c>
      <c r="H12" s="30">
        <f>'Treasury Yields by Qtr'!H13+'Current Spreads by Qtr'!H12/10000</f>
        <v>2.4292761867666667E-2</v>
      </c>
      <c r="I12" s="30">
        <f>'Treasury Yields by Qtr'!I13+'Current Spreads by Qtr'!I12/10000</f>
        <v>2.0095906659666665E-2</v>
      </c>
      <c r="J12" s="30">
        <f>'Treasury Yields by Qtr'!J13+'Current Spreads by Qtr'!J12/10000</f>
        <v>2.1260614304666667E-2</v>
      </c>
    </row>
    <row r="13" spans="1:31" x14ac:dyDescent="0.25">
      <c r="A13" s="79">
        <f t="shared" si="0"/>
        <v>9</v>
      </c>
      <c r="B13" s="30">
        <f>'Treasury Yields by Qtr'!B14+'Current Spreads by Qtr'!B13/10000</f>
        <v>3.0525952727251334E-2</v>
      </c>
      <c r="C13" s="30">
        <f>'Treasury Yields by Qtr'!C14+'Current Spreads by Qtr'!C13/10000</f>
        <v>2.7808448115999997E-2</v>
      </c>
      <c r="D13" s="30">
        <f>'Treasury Yields by Qtr'!D14+'Current Spreads by Qtr'!D13/10000</f>
        <v>2.7424967211E-2</v>
      </c>
      <c r="E13" s="30">
        <f>'Treasury Yields by Qtr'!E14+'Current Spreads by Qtr'!E13/10000</f>
        <v>2.9726870302E-2</v>
      </c>
      <c r="F13" s="30">
        <f>'Treasury Yields by Qtr'!F14+'Current Spreads by Qtr'!F13/10000</f>
        <v>2.8687064565999999E-2</v>
      </c>
      <c r="G13" s="30">
        <f>'Treasury Yields by Qtr'!G14+'Current Spreads by Qtr'!G13/10000</f>
        <v>2.9948921115999998E-2</v>
      </c>
      <c r="H13" s="30">
        <f>'Treasury Yields by Qtr'!H14+'Current Spreads by Qtr'!H13/10000</f>
        <v>2.5571403440000001E-2</v>
      </c>
      <c r="I13" s="30">
        <f>'Treasury Yields by Qtr'!I14+'Current Spreads by Qtr'!I13/10000</f>
        <v>2.1005535340999998E-2</v>
      </c>
      <c r="J13" s="30">
        <f>'Treasury Yields by Qtr'!J14+'Current Spreads by Qtr'!J13/10000</f>
        <v>2.2166861366999999E-2</v>
      </c>
    </row>
    <row r="14" spans="1:31" x14ac:dyDescent="0.25">
      <c r="A14" s="79">
        <f t="shared" si="0"/>
        <v>10</v>
      </c>
      <c r="B14" s="30">
        <f>'Treasury Yields by Qtr'!B15+'Current Spreads by Qtr'!B14/10000</f>
        <v>3.1701567346515386E-2</v>
      </c>
      <c r="C14" s="30">
        <f>'Treasury Yields by Qtr'!C15+'Current Spreads by Qtr'!C14/10000</f>
        <v>2.8684632427526315E-2</v>
      </c>
      <c r="D14" s="30">
        <f>'Treasury Yields by Qtr'!D15+'Current Spreads by Qtr'!D14/10000</f>
        <v>2.8345238865999999E-2</v>
      </c>
      <c r="E14" s="30">
        <f>'Treasury Yields by Qtr'!E15+'Current Spreads by Qtr'!E14/10000</f>
        <v>3.0849793954052629E-2</v>
      </c>
      <c r="F14" s="30">
        <f>'Treasury Yields by Qtr'!F15+'Current Spreads by Qtr'!F14/10000</f>
        <v>2.977257286822222E-2</v>
      </c>
      <c r="G14" s="30">
        <f>'Treasury Yields by Qtr'!G15+'Current Spreads by Qtr'!G14/10000</f>
        <v>3.0924930136222221E-2</v>
      </c>
      <c r="H14" s="30">
        <f>'Treasury Yields by Qtr'!H15+'Current Spreads by Qtr'!H14/10000</f>
        <v>2.6561292650111111E-2</v>
      </c>
      <c r="I14" s="30">
        <f>'Treasury Yields by Qtr'!I15+'Current Spreads by Qtr'!I14/10000</f>
        <v>2.1821337872666664E-2</v>
      </c>
      <c r="J14" s="30">
        <f>'Treasury Yields by Qtr'!J15+'Current Spreads by Qtr'!J14/10000</f>
        <v>2.3026596845E-2</v>
      </c>
    </row>
    <row r="15" spans="1:31" x14ac:dyDescent="0.25">
      <c r="A15" s="79">
        <f t="shared" si="0"/>
        <v>11</v>
      </c>
      <c r="B15" s="30">
        <f>'Treasury Yields by Qtr'!B16+'Current Spreads by Qtr'!B15/10000</f>
        <v>3.271935614408783E-2</v>
      </c>
      <c r="C15" s="30">
        <f>'Treasury Yields by Qtr'!C16+'Current Spreads by Qtr'!C15/10000</f>
        <v>2.9456246601052633E-2</v>
      </c>
      <c r="D15" s="30">
        <f>'Treasury Yields by Qtr'!D16+'Current Spreads by Qtr'!D15/10000</f>
        <v>2.9160969848999997E-2</v>
      </c>
      <c r="E15" s="30">
        <f>'Treasury Yields by Qtr'!E16+'Current Spreads by Qtr'!E15/10000</f>
        <v>3.1876354047105267E-2</v>
      </c>
      <c r="F15" s="30">
        <f>'Treasury Yields by Qtr'!F16+'Current Spreads by Qtr'!F15/10000</f>
        <v>3.0759625246444447E-2</v>
      </c>
      <c r="G15" s="30">
        <f>'Treasury Yields by Qtr'!G16+'Current Spreads by Qtr'!G15/10000</f>
        <v>3.1827271327444451E-2</v>
      </c>
      <c r="H15" s="30">
        <f>'Treasury Yields by Qtr'!H16+'Current Spreads by Qtr'!H15/10000</f>
        <v>2.7471402067222223E-2</v>
      </c>
      <c r="I15" s="30">
        <f>'Treasury Yields by Qtr'!I16+'Current Spreads by Qtr'!I15/10000</f>
        <v>2.2579494632333334E-2</v>
      </c>
      <c r="J15" s="30">
        <f>'Treasury Yields by Qtr'!J16+'Current Spreads by Qtr'!J15/10000</f>
        <v>2.3844514614000001E-2</v>
      </c>
    </row>
    <row r="16" spans="1:31" x14ac:dyDescent="0.25">
      <c r="A16" s="79">
        <f t="shared" si="0"/>
        <v>12</v>
      </c>
      <c r="B16" s="30">
        <f>'Treasury Yields by Qtr'!B17+'Current Spreads by Qtr'!B16/10000</f>
        <v>3.360100302449949E-2</v>
      </c>
      <c r="C16" s="30">
        <f>'Treasury Yields by Qtr'!C17+'Current Spreads by Qtr'!C16/10000</f>
        <v>3.0149754876578949E-2</v>
      </c>
      <c r="D16" s="30">
        <f>'Treasury Yields by Qtr'!D17+'Current Spreads by Qtr'!D16/10000</f>
        <v>2.9890670624999997E-2</v>
      </c>
      <c r="E16" s="30">
        <f>'Treasury Yields by Qtr'!E17+'Current Spreads by Qtr'!E16/10000</f>
        <v>3.2848245099157895E-2</v>
      </c>
      <c r="F16" s="30">
        <f>'Treasury Yields by Qtr'!F17+'Current Spreads by Qtr'!F16/10000</f>
        <v>3.1685954484666663E-2</v>
      </c>
      <c r="G16" s="30">
        <f>'Treasury Yields by Qtr'!G17+'Current Spreads by Qtr'!G16/10000</f>
        <v>3.2682826124666664E-2</v>
      </c>
      <c r="H16" s="30">
        <f>'Treasury Yields by Qtr'!H17+'Current Spreads by Qtr'!H16/10000</f>
        <v>2.8347058440333334E-2</v>
      </c>
      <c r="I16" s="30">
        <f>'Treasury Yields by Qtr'!I17+'Current Spreads by Qtr'!I16/10000</f>
        <v>2.3327757082000002E-2</v>
      </c>
      <c r="J16" s="30">
        <f>'Treasury Yields by Qtr'!J17+'Current Spreads by Qtr'!J16/10000</f>
        <v>2.4655595977000001E-2</v>
      </c>
    </row>
    <row r="17" spans="1:10" x14ac:dyDescent="0.25">
      <c r="A17" s="79">
        <f t="shared" si="0"/>
        <v>13</v>
      </c>
      <c r="B17" s="30">
        <f>'Treasury Yields by Qtr'!B18+'Current Spreads by Qtr'!B17/10000</f>
        <v>3.4375713273492037E-2</v>
      </c>
      <c r="C17" s="30">
        <f>'Treasury Yields by Qtr'!C18+'Current Spreads by Qtr'!C17/10000</f>
        <v>3.0784635541105262E-2</v>
      </c>
      <c r="D17" s="30">
        <f>'Treasury Yields by Qtr'!D18+'Current Spreads by Qtr'!D17/10000</f>
        <v>3.0552178499999999E-2</v>
      </c>
      <c r="E17" s="30">
        <f>'Treasury Yields by Qtr'!E18+'Current Spreads by Qtr'!E17/10000</f>
        <v>3.3779559351210527E-2</v>
      </c>
      <c r="F17" s="30">
        <f>'Treasury Yields by Qtr'!F18+'Current Spreads by Qtr'!F17/10000</f>
        <v>3.2576192800888887E-2</v>
      </c>
      <c r="G17" s="30">
        <f>'Treasury Yields by Qtr'!G18+'Current Spreads by Qtr'!G17/10000</f>
        <v>3.350760983288889E-2</v>
      </c>
      <c r="H17" s="30">
        <f>'Treasury Yields by Qtr'!H18+'Current Spreads by Qtr'!H17/10000</f>
        <v>2.9216566165444442E-2</v>
      </c>
      <c r="I17" s="30">
        <f>'Treasury Yields by Qtr'!I18+'Current Spreads by Qtr'!I17/10000</f>
        <v>2.4097195724666669E-2</v>
      </c>
      <c r="J17" s="30">
        <f>'Treasury Yields by Qtr'!J18+'Current Spreads by Qtr'!J17/10000</f>
        <v>2.5480289970999999E-2</v>
      </c>
    </row>
    <row r="18" spans="1:10" x14ac:dyDescent="0.25">
      <c r="A18" s="79">
        <f t="shared" si="0"/>
        <v>14</v>
      </c>
      <c r="B18" s="30">
        <f>'Treasury Yields by Qtr'!B19+'Current Spreads by Qtr'!B18/10000</f>
        <v>3.506692671399169E-2</v>
      </c>
      <c r="C18" s="30">
        <f>'Treasury Yields by Qtr'!C19+'Current Spreads by Qtr'!C18/10000</f>
        <v>3.1375095696631577E-2</v>
      </c>
      <c r="D18" s="30">
        <f>'Treasury Yields by Qtr'!D19+'Current Spreads by Qtr'!D18/10000</f>
        <v>3.1158567440999999E-2</v>
      </c>
      <c r="E18" s="30">
        <f>'Treasury Yields by Qtr'!E19+'Current Spreads by Qtr'!E18/10000</f>
        <v>3.4674200230263158E-2</v>
      </c>
      <c r="F18" s="30">
        <f>'Treasury Yields by Qtr'!F19+'Current Spreads by Qtr'!F18/10000</f>
        <v>3.3433041557111111E-2</v>
      </c>
      <c r="G18" s="30">
        <f>'Treasury Yields by Qtr'!G19+'Current Spreads by Qtr'!G18/10000</f>
        <v>3.4304655420111109E-2</v>
      </c>
      <c r="H18" s="30">
        <f>'Treasury Yields by Qtr'!H19+'Current Spreads by Qtr'!H18/10000</f>
        <v>3.0093981254555556E-2</v>
      </c>
      <c r="I18" s="30">
        <f>'Treasury Yields by Qtr'!I19+'Current Spreads by Qtr'!I18/10000</f>
        <v>2.4899515518333332E-2</v>
      </c>
      <c r="J18" s="30">
        <f>'Treasury Yields by Qtr'!J19+'Current Spreads by Qtr'!J18/10000</f>
        <v>2.6321317085E-2</v>
      </c>
    </row>
    <row r="19" spans="1:10" x14ac:dyDescent="0.25">
      <c r="A19" s="79">
        <f t="shared" si="0"/>
        <v>15</v>
      </c>
      <c r="B19" s="30">
        <f>'Treasury Yields by Qtr'!B20+'Current Spreads by Qtr'!B19/10000</f>
        <v>3.5691307652855137E-2</v>
      </c>
      <c r="C19" s="30">
        <f>'Treasury Yields by Qtr'!C20+'Current Spreads by Qtr'!C19/10000</f>
        <v>3.1931326308157898E-2</v>
      </c>
      <c r="D19" s="30">
        <f>'Treasury Yields by Qtr'!D20+'Current Spreads by Qtr'!D19/10000</f>
        <v>3.1719652516999999E-2</v>
      </c>
      <c r="E19" s="30">
        <f>'Treasury Yields by Qtr'!E20+'Current Spreads by Qtr'!E19/10000</f>
        <v>3.553508532431579E-2</v>
      </c>
      <c r="F19" s="30">
        <f>'Treasury Yields by Qtr'!F20+'Current Spreads by Qtr'!F19/10000</f>
        <v>3.4261151564333334E-2</v>
      </c>
      <c r="G19" s="30">
        <f>'Treasury Yields by Qtr'!G20+'Current Spreads by Qtr'!G19/10000</f>
        <v>3.5079108482333331E-2</v>
      </c>
      <c r="H19" s="30">
        <f>'Treasury Yields by Qtr'!H20+'Current Spreads by Qtr'!H19/10000</f>
        <v>3.0974001196666667E-2</v>
      </c>
      <c r="I19" s="30">
        <f>'Treasury Yields by Qtr'!I20+'Current Spreads by Qtr'!I19/10000</f>
        <v>2.5724090113E-2</v>
      </c>
      <c r="J19" s="30">
        <f>'Treasury Yields by Qtr'!J20+'Current Spreads by Qtr'!J19/10000</f>
        <v>2.7168919796999997E-2</v>
      </c>
    </row>
    <row r="20" spans="1:10" x14ac:dyDescent="0.25">
      <c r="A20" s="79">
        <f t="shared" si="0"/>
        <v>16</v>
      </c>
      <c r="B20" s="30">
        <f>'Treasury Yields by Qtr'!B21+'Current Spreads by Qtr'!B20/10000</f>
        <v>3.6261918683104785E-2</v>
      </c>
      <c r="C20" s="30">
        <f>'Treasury Yields by Qtr'!C21+'Current Spreads by Qtr'!C20/10000</f>
        <v>3.2461402550684207E-2</v>
      </c>
      <c r="D20" s="30">
        <f>'Treasury Yields by Qtr'!D21+'Current Spreads by Qtr'!D20/10000</f>
        <v>3.2242537106000002E-2</v>
      </c>
      <c r="E20" s="30">
        <f>'Treasury Yields by Qtr'!E21+'Current Spreads by Qtr'!E20/10000</f>
        <v>3.6363770619368421E-2</v>
      </c>
      <c r="F20" s="30">
        <f>'Treasury Yields by Qtr'!F21+'Current Spreads by Qtr'!F20/10000</f>
        <v>3.506209849155556E-2</v>
      </c>
      <c r="G20" s="30">
        <f>'Treasury Yields by Qtr'!G21+'Current Spreads by Qtr'!G20/10000</f>
        <v>3.5833576837555559E-2</v>
      </c>
      <c r="H20" s="30">
        <f>'Treasury Yields by Qtr'!H21+'Current Spreads by Qtr'!H20/10000</f>
        <v>3.1852802041777782E-2</v>
      </c>
      <c r="I20" s="30">
        <f>'Treasury Yields by Qtr'!I21+'Current Spreads by Qtr'!I20/10000</f>
        <v>2.6562656871666666E-2</v>
      </c>
      <c r="J20" s="30">
        <f>'Treasury Yields by Qtr'!J21+'Current Spreads by Qtr'!J20/10000</f>
        <v>2.8016780344E-2</v>
      </c>
    </row>
    <row r="21" spans="1:10" x14ac:dyDescent="0.25">
      <c r="A21" s="79">
        <f t="shared" si="0"/>
        <v>17</v>
      </c>
      <c r="B21" s="30">
        <f>'Treasury Yields by Qtr'!B22+'Current Spreads by Qtr'!B21/10000</f>
        <v>3.678863293778014E-2</v>
      </c>
      <c r="C21" s="30">
        <f>'Treasury Yields by Qtr'!C22+'Current Spreads by Qtr'!C21/10000</f>
        <v>3.2971498648210529E-2</v>
      </c>
      <c r="D21" s="30">
        <f>'Treasury Yields by Qtr'!D22+'Current Spreads by Qtr'!D21/10000</f>
        <v>3.2732641866000001E-2</v>
      </c>
      <c r="E21" s="30">
        <f>'Treasury Yields by Qtr'!E22+'Current Spreads by Qtr'!E21/10000</f>
        <v>3.7161128595421047E-2</v>
      </c>
      <c r="F21" s="30">
        <f>'Treasury Yields by Qtr'!F22+'Current Spreads by Qtr'!F21/10000</f>
        <v>3.5838396827777778E-2</v>
      </c>
      <c r="G21" s="30">
        <f>'Treasury Yields by Qtr'!G22+'Current Spreads by Qtr'!G21/10000</f>
        <v>3.6571043042777779E-2</v>
      </c>
      <c r="H21" s="30">
        <f>'Treasury Yields by Qtr'!H22+'Current Spreads by Qtr'!H21/10000</f>
        <v>3.2723315977888884E-2</v>
      </c>
      <c r="I21" s="30">
        <f>'Treasury Yields by Qtr'!I22+'Current Spreads by Qtr'!I21/10000</f>
        <v>2.740472819433333E-2</v>
      </c>
      <c r="J21" s="30">
        <f>'Treasury Yields by Qtr'!J22+'Current Spreads by Qtr'!J21/10000</f>
        <v>2.8855456446999998E-2</v>
      </c>
    </row>
    <row r="22" spans="1:10" x14ac:dyDescent="0.25">
      <c r="A22" s="79">
        <f t="shared" si="0"/>
        <v>18</v>
      </c>
      <c r="B22" s="30">
        <f>'Treasury Yields by Qtr'!B23+'Current Spreads by Qtr'!B22/10000</f>
        <v>3.7279350112448789E-2</v>
      </c>
      <c r="C22" s="30">
        <f>'Treasury Yields by Qtr'!C23+'Current Spreads by Qtr'!C22/10000</f>
        <v>3.3466607900736842E-2</v>
      </c>
      <c r="D22" s="30">
        <f>'Treasury Yields by Qtr'!D23+'Current Spreads by Qtr'!D22/10000</f>
        <v>3.3193739559999998E-2</v>
      </c>
      <c r="E22" s="30">
        <f>'Treasury Yields by Qtr'!E23+'Current Spreads by Qtr'!E22/10000</f>
        <v>3.792685806747368E-2</v>
      </c>
      <c r="F22" s="30">
        <f>'Treasury Yields by Qtr'!F23+'Current Spreads by Qtr'!F22/10000</f>
        <v>3.6587546818E-2</v>
      </c>
      <c r="G22" s="30">
        <f>'Treasury Yields by Qtr'!G23+'Current Spreads by Qtr'!G22/10000</f>
        <v>3.7290401043E-2</v>
      </c>
      <c r="H22" s="30">
        <f>'Treasury Yields by Qtr'!H23+'Current Spreads by Qtr'!H22/10000</f>
        <v>3.3583194503E-2</v>
      </c>
      <c r="I22" s="30">
        <f>'Treasury Yields by Qtr'!I23+'Current Spreads by Qtr'!I22/10000</f>
        <v>2.8245345913E-2</v>
      </c>
      <c r="J22" s="30">
        <f>'Treasury Yields by Qtr'!J23+'Current Spreads by Qtr'!J22/10000</f>
        <v>2.9681102383000001E-2</v>
      </c>
    </row>
    <row r="23" spans="1:10" x14ac:dyDescent="0.25">
      <c r="A23" s="79">
        <f t="shared" si="0"/>
        <v>19</v>
      </c>
      <c r="B23" s="30">
        <f>'Treasury Yields by Qtr'!B24+'Current Spreads by Qtr'!B23/10000</f>
        <v>3.773992559251254E-2</v>
      </c>
      <c r="C23" s="30">
        <f>'Treasury Yields by Qtr'!C24+'Current Spreads by Qtr'!C23/10000</f>
        <v>3.3950526953263158E-2</v>
      </c>
      <c r="D23" s="30">
        <f>'Treasury Yields by Qtr'!D24+'Current Spreads by Qtr'!D23/10000</f>
        <v>3.3628998734000007E-2</v>
      </c>
      <c r="E23" s="30">
        <f>'Treasury Yields by Qtr'!E24+'Current Spreads by Qtr'!E23/10000</f>
        <v>3.8660694801526313E-2</v>
      </c>
      <c r="F23" s="30">
        <f>'Treasury Yields by Qtr'!F24+'Current Spreads by Qtr'!F23/10000</f>
        <v>3.7310968965222222E-2</v>
      </c>
      <c r="G23" s="30">
        <f>'Treasury Yields by Qtr'!G24+'Current Spreads by Qtr'!G23/10000</f>
        <v>3.7993683996222223E-2</v>
      </c>
      <c r="H23" s="30">
        <f>'Treasury Yields by Qtr'!H24+'Current Spreads by Qtr'!H23/10000</f>
        <v>3.4429176633111111E-2</v>
      </c>
      <c r="I23" s="30">
        <f>'Treasury Yields by Qtr'!I24+'Current Spreads by Qtr'!I23/10000</f>
        <v>2.9079451343666667E-2</v>
      </c>
      <c r="J23" s="30">
        <f>'Treasury Yields by Qtr'!J24+'Current Spreads by Qtr'!J23/10000</f>
        <v>3.0488893799000001E-2</v>
      </c>
    </row>
    <row r="24" spans="1:10" x14ac:dyDescent="0.25">
      <c r="A24" s="79">
        <f t="shared" si="0"/>
        <v>20</v>
      </c>
      <c r="B24" s="30">
        <f>'Treasury Yields by Qtr'!B25+'Current Spreads by Qtr'!B24/10000</f>
        <v>3.8175576562571693E-2</v>
      </c>
      <c r="C24" s="30">
        <f>'Treasury Yields by Qtr'!C25+'Current Spreads by Qtr'!C24/10000</f>
        <v>3.4426650396789472E-2</v>
      </c>
      <c r="D24" s="30">
        <f>'Treasury Yields by Qtr'!D25+'Current Spreads by Qtr'!D24/10000</f>
        <v>3.4040744242000001E-2</v>
      </c>
      <c r="E24" s="30">
        <f>'Treasury Yields by Qtr'!E25+'Current Spreads by Qtr'!E24/10000</f>
        <v>3.9361758530578946E-2</v>
      </c>
      <c r="F24" s="30">
        <f>'Treasury Yields by Qtr'!F25+'Current Spreads by Qtr'!F24/10000</f>
        <v>3.8008156160444444E-2</v>
      </c>
      <c r="G24" s="30">
        <f>'Treasury Yields by Qtr'!G25+'Current Spreads by Qtr'!G24/10000</f>
        <v>3.8681168931444444E-2</v>
      </c>
      <c r="H24" s="30">
        <f>'Treasury Yields by Qtr'!H25+'Current Spreads by Qtr'!H24/10000</f>
        <v>3.5259534094222222E-2</v>
      </c>
      <c r="I24" s="30">
        <f>'Treasury Yields by Qtr'!I25+'Current Spreads by Qtr'!I24/10000</f>
        <v>2.9903687369333333E-2</v>
      </c>
      <c r="J24" s="30">
        <f>'Treasury Yields by Qtr'!J25+'Current Spreads by Qtr'!J24/10000</f>
        <v>3.1275960450000001E-2</v>
      </c>
    </row>
    <row r="25" spans="1:10" x14ac:dyDescent="0.25">
      <c r="A25" s="79">
        <f t="shared" si="0"/>
        <v>21</v>
      </c>
      <c r="B25" s="30">
        <f>'Treasury Yields by Qtr'!B26+'Current Spreads by Qtr'!B25/10000</f>
        <v>3.8590447393376637E-2</v>
      </c>
      <c r="C25" s="30">
        <f>'Treasury Yields by Qtr'!C26+'Current Spreads by Qtr'!C25/10000</f>
        <v>3.4897781398315786E-2</v>
      </c>
      <c r="D25" s="30">
        <f>'Treasury Yields by Qtr'!D26+'Current Spreads by Qtr'!D25/10000</f>
        <v>3.4430835121000002E-2</v>
      </c>
      <c r="E25" s="30">
        <f>'Treasury Yields by Qtr'!E26+'Current Spreads by Qtr'!E25/10000</f>
        <v>4.0028940698631582E-2</v>
      </c>
      <c r="F25" s="30">
        <f>'Treasury Yields by Qtr'!F26+'Current Spreads by Qtr'!F25/10000</f>
        <v>3.8684035453666665E-2</v>
      </c>
      <c r="G25" s="30">
        <f>'Treasury Yields by Qtr'!G26+'Current Spreads by Qtr'!G25/10000</f>
        <v>3.9358156479666666E-2</v>
      </c>
      <c r="H25" s="30">
        <f>'Treasury Yields by Qtr'!H26+'Current Spreads by Qtr'!H25/10000</f>
        <v>3.6073298040333338E-2</v>
      </c>
      <c r="I25" s="30">
        <f>'Treasury Yields by Qtr'!I26+'Current Spreads by Qtr'!I25/10000</f>
        <v>3.0715842380999999E-2</v>
      </c>
      <c r="J25" s="30">
        <f>'Treasury Yields by Qtr'!J26+'Current Spreads by Qtr'!J25/10000</f>
        <v>3.2039509854999995E-2</v>
      </c>
    </row>
    <row r="26" spans="1:10" x14ac:dyDescent="0.25">
      <c r="A26" s="79">
        <f t="shared" si="0"/>
        <v>22</v>
      </c>
      <c r="B26" s="30">
        <f>'Treasury Yields by Qtr'!B27+'Current Spreads by Qtr'!B26/10000</f>
        <v>3.8988165047930796E-2</v>
      </c>
      <c r="C26" s="30">
        <f>'Treasury Yields by Qtr'!C27+'Current Spreads by Qtr'!C26/10000</f>
        <v>3.5366384154842105E-2</v>
      </c>
      <c r="D26" s="30">
        <f>'Treasury Yields by Qtr'!D27+'Current Spreads by Qtr'!D26/10000</f>
        <v>3.4800373401999998E-2</v>
      </c>
      <c r="E26" s="30">
        <f>'Treasury Yields by Qtr'!E27+'Current Spreads by Qtr'!E26/10000</f>
        <v>4.066033642468421E-2</v>
      </c>
      <c r="F26" s="30">
        <f>'Treasury Yields by Qtr'!F27+'Current Spreads by Qtr'!F26/10000</f>
        <v>3.9326152277888889E-2</v>
      </c>
      <c r="G26" s="30">
        <f>'Treasury Yields by Qtr'!G27+'Current Spreads by Qtr'!G26/10000</f>
        <v>4.0014364017888888E-2</v>
      </c>
      <c r="H26" s="30">
        <f>'Treasury Yields by Qtr'!H27+'Current Spreads by Qtr'!H26/10000</f>
        <v>3.6859665522444442E-2</v>
      </c>
      <c r="I26" s="30">
        <f>'Treasury Yields by Qtr'!I27+'Current Spreads by Qtr'!I26/10000</f>
        <v>3.1504486910666665E-2</v>
      </c>
      <c r="J26" s="30">
        <f>'Treasury Yields by Qtr'!J27+'Current Spreads by Qtr'!J26/10000</f>
        <v>3.2769415564000003E-2</v>
      </c>
    </row>
    <row r="27" spans="1:10" x14ac:dyDescent="0.25">
      <c r="A27" s="79">
        <f t="shared" si="0"/>
        <v>23</v>
      </c>
      <c r="B27" s="30">
        <f>'Treasury Yields by Qtr'!B28+'Current Spreads by Qtr'!B27/10000</f>
        <v>3.9371423595236647E-2</v>
      </c>
      <c r="C27" s="30">
        <f>'Treasury Yields by Qtr'!C28+'Current Spreads by Qtr'!C27/10000</f>
        <v>3.5834359583368419E-2</v>
      </c>
      <c r="D27" s="30">
        <f>'Treasury Yields by Qtr'!D28+'Current Spreads by Qtr'!D27/10000</f>
        <v>3.5150453602000004E-2</v>
      </c>
      <c r="E27" s="30">
        <f>'Treasury Yields by Qtr'!E28+'Current Spreads by Qtr'!E27/10000</f>
        <v>4.1254280574736846E-2</v>
      </c>
      <c r="F27" s="30">
        <f>'Treasury Yields by Qtr'!F28+'Current Spreads by Qtr'!F27/10000</f>
        <v>3.9939041504111109E-2</v>
      </c>
      <c r="G27" s="30">
        <f>'Treasury Yields by Qtr'!G28+'Current Spreads by Qtr'!G27/10000</f>
        <v>4.0654727127111115E-2</v>
      </c>
      <c r="H27" s="30">
        <f>'Treasury Yields by Qtr'!H28+'Current Spreads by Qtr'!H27/10000</f>
        <v>3.7620651007555551E-2</v>
      </c>
      <c r="I27" s="30">
        <f>'Treasury Yields by Qtr'!I28+'Current Spreads by Qtr'!I27/10000</f>
        <v>3.2270633118333336E-2</v>
      </c>
      <c r="J27" s="30">
        <f>'Treasury Yields by Qtr'!J28+'Current Spreads by Qtr'!J27/10000</f>
        <v>3.3465921948000001E-2</v>
      </c>
    </row>
    <row r="28" spans="1:10" x14ac:dyDescent="0.25">
      <c r="A28" s="79">
        <f t="shared" si="0"/>
        <v>24</v>
      </c>
      <c r="B28" s="30">
        <f>'Treasury Yields by Qtr'!B29+'Current Spreads by Qtr'!B28/10000</f>
        <v>3.9742933925081395E-2</v>
      </c>
      <c r="C28" s="30">
        <f>'Treasury Yields by Qtr'!C29+'Current Spreads by Qtr'!C28/10000</f>
        <v>3.6303677703894741E-2</v>
      </c>
      <c r="D28" s="30">
        <f>'Treasury Yields by Qtr'!D29+'Current Spreads by Qtr'!D28/10000</f>
        <v>3.5481772987000004E-2</v>
      </c>
      <c r="E28" s="30">
        <f>'Treasury Yields by Qtr'!E29+'Current Spreads by Qtr'!E28/10000</f>
        <v>4.1808681928789476E-2</v>
      </c>
      <c r="F28" s="30">
        <f>'Treasury Yields by Qtr'!F29+'Current Spreads by Qtr'!F28/10000</f>
        <v>4.0521289920333332E-2</v>
      </c>
      <c r="G28" s="30">
        <f>'Treasury Yields by Qtr'!G29+'Current Spreads by Qtr'!G28/10000</f>
        <v>4.1278720220333333E-2</v>
      </c>
      <c r="H28" s="30">
        <f>'Treasury Yields by Qtr'!H29+'Current Spreads by Qtr'!H28/10000</f>
        <v>3.8354451163666661E-2</v>
      </c>
      <c r="I28" s="30">
        <f>'Treasury Yields by Qtr'!I29+'Current Spreads by Qtr'!I28/10000</f>
        <v>3.3012065797000001E-2</v>
      </c>
      <c r="J28" s="30">
        <f>'Treasury Yields by Qtr'!J29+'Current Spreads by Qtr'!J28/10000</f>
        <v>3.4126320988999995E-2</v>
      </c>
    </row>
    <row r="29" spans="1:10" x14ac:dyDescent="0.25">
      <c r="A29" s="79">
        <f t="shared" si="0"/>
        <v>25</v>
      </c>
      <c r="B29" s="30">
        <f>'Treasury Yields by Qtr'!B30+'Current Spreads by Qtr'!B29/10000</f>
        <v>4.0104949200441151E-2</v>
      </c>
      <c r="C29" s="30">
        <f>'Treasury Yields by Qtr'!C30+'Current Spreads by Qtr'!C29/10000</f>
        <v>3.6776021798421057E-2</v>
      </c>
      <c r="D29" s="30">
        <f>'Treasury Yields by Qtr'!D30+'Current Spreads by Qtr'!D29/10000</f>
        <v>3.5794903882999995E-2</v>
      </c>
      <c r="E29" s="30">
        <f>'Treasury Yields by Qtr'!E30+'Current Spreads by Qtr'!E29/10000</f>
        <v>4.2321359014842103E-2</v>
      </c>
      <c r="F29" s="30">
        <f>'Treasury Yields by Qtr'!F30+'Current Spreads by Qtr'!F29/10000</f>
        <v>4.1071937138555552E-2</v>
      </c>
      <c r="G29" s="30">
        <f>'Treasury Yields by Qtr'!G30+'Current Spreads by Qtr'!G29/10000</f>
        <v>4.1886598538555558E-2</v>
      </c>
      <c r="H29" s="30">
        <f>'Treasury Yields by Qtr'!H30+'Current Spreads by Qtr'!H29/10000</f>
        <v>3.9056087853777774E-2</v>
      </c>
      <c r="I29" s="30">
        <f>'Treasury Yields by Qtr'!I30+'Current Spreads by Qtr'!I29/10000</f>
        <v>3.3723171388666665E-2</v>
      </c>
      <c r="J29" s="30">
        <f>'Treasury Yields by Qtr'!J30+'Current Spreads by Qtr'!J29/10000</f>
        <v>3.4745166040999996E-2</v>
      </c>
    </row>
    <row r="30" spans="1:10" x14ac:dyDescent="0.25">
      <c r="A30" s="79">
        <f t="shared" si="0"/>
        <v>26</v>
      </c>
      <c r="B30" s="30">
        <f>'Treasury Yields by Qtr'!B31+'Current Spreads by Qtr'!B30/10000</f>
        <v>4.04595952123823E-2</v>
      </c>
      <c r="C30" s="30">
        <f>'Treasury Yields by Qtr'!C31+'Current Spreads by Qtr'!C30/10000</f>
        <v>3.7253010242947367E-2</v>
      </c>
      <c r="D30" s="30">
        <f>'Treasury Yields by Qtr'!D31+'Current Spreads by Qtr'!D30/10000</f>
        <v>3.6089926149000001E-2</v>
      </c>
      <c r="E30" s="30">
        <f>'Treasury Yields by Qtr'!E31+'Current Spreads by Qtr'!E30/10000</f>
        <v>4.2789488176894735E-2</v>
      </c>
      <c r="F30" s="30">
        <f>'Treasury Yields by Qtr'!F31+'Current Spreads by Qtr'!F30/10000</f>
        <v>4.1587471104777778E-2</v>
      </c>
      <c r="G30" s="30">
        <f>'Treasury Yields by Qtr'!G31+'Current Spreads by Qtr'!G30/10000</f>
        <v>4.2476015332777776E-2</v>
      </c>
      <c r="H30" s="30">
        <f>'Treasury Yields by Qtr'!H31+'Current Spreads by Qtr'!H30/10000</f>
        <v>3.9723800261888889E-2</v>
      </c>
      <c r="I30" s="30">
        <f>'Treasury Yields by Qtr'!I31+'Current Spreads by Qtr'!I30/10000</f>
        <v>3.4401871559333337E-2</v>
      </c>
      <c r="J30" s="30">
        <f>'Treasury Yields by Qtr'!J31+'Current Spreads by Qtr'!J30/10000</f>
        <v>3.5319932292999998E-2</v>
      </c>
    </row>
    <row r="31" spans="1:10" x14ac:dyDescent="0.25">
      <c r="A31" s="79">
        <f t="shared" si="0"/>
        <v>27</v>
      </c>
      <c r="B31" s="30">
        <f>'Treasury Yields by Qtr'!B32+'Current Spreads by Qtr'!B31/10000</f>
        <v>4.0808424059612353E-2</v>
      </c>
      <c r="C31" s="30">
        <f>'Treasury Yields by Qtr'!C32+'Current Spreads by Qtr'!C31/10000</f>
        <v>3.7735909614473685E-2</v>
      </c>
      <c r="D31" s="30">
        <f>'Treasury Yields by Qtr'!D32+'Current Spreads by Qtr'!D31/10000</f>
        <v>3.6367074754999999E-2</v>
      </c>
      <c r="E31" s="30">
        <f>'Treasury Yields by Qtr'!E32+'Current Spreads by Qtr'!E31/10000</f>
        <v>4.3210525028947365E-2</v>
      </c>
      <c r="F31" s="30">
        <f>'Treasury Yields by Qtr'!F32+'Current Spreads by Qtr'!F31/10000</f>
        <v>4.2066850265999996E-2</v>
      </c>
      <c r="G31" s="30">
        <f>'Treasury Yields by Qtr'!G32+'Current Spreads by Qtr'!G31/10000</f>
        <v>4.3046911265000001E-2</v>
      </c>
      <c r="H31" s="30">
        <f>'Treasury Yields by Qtr'!H32+'Current Spreads by Qtr'!H31/10000</f>
        <v>4.0354528708999998E-2</v>
      </c>
      <c r="I31" s="30">
        <f>'Treasury Yields by Qtr'!I32+'Current Spreads by Qtr'!I31/10000</f>
        <v>3.5044769502999999E-2</v>
      </c>
      <c r="J31" s="30">
        <f>'Treasury Yields by Qtr'!J32+'Current Spreads by Qtr'!J31/10000</f>
        <v>3.5846819491E-2</v>
      </c>
    </row>
    <row r="32" spans="1:10" x14ac:dyDescent="0.25">
      <c r="A32" s="79">
        <f t="shared" si="0"/>
        <v>28</v>
      </c>
      <c r="B32" s="30">
        <f>'Treasury Yields by Qtr'!B33+'Current Spreads by Qtr'!B32/10000</f>
        <v>4.1153226904885307E-2</v>
      </c>
      <c r="C32" s="30">
        <f>'Treasury Yields by Qtr'!C33+'Current Spreads by Qtr'!C32/10000</f>
        <v>3.8226170038000003E-2</v>
      </c>
      <c r="D32" s="30">
        <f>'Treasury Yields by Qtr'!D33+'Current Spreads by Qtr'!D32/10000</f>
        <v>3.6626355395999996E-2</v>
      </c>
      <c r="E32" s="30">
        <f>'Treasury Yields by Qtr'!E33+'Current Spreads by Qtr'!E32/10000</f>
        <v>4.3581613347999995E-2</v>
      </c>
      <c r="F32" s="30">
        <f>'Treasury Yields by Qtr'!F33+'Current Spreads by Qtr'!F32/10000</f>
        <v>4.250776899922222E-2</v>
      </c>
      <c r="G32" s="30">
        <f>'Treasury Yields by Qtr'!G33+'Current Spreads by Qtr'!G32/10000</f>
        <v>4.3598427326222225E-2</v>
      </c>
      <c r="H32" s="30">
        <f>'Treasury Yields by Qtr'!H33+'Current Spreads by Qtr'!H32/10000</f>
        <v>4.0945822037111106E-2</v>
      </c>
      <c r="I32" s="30">
        <f>'Treasury Yields by Qtr'!I33+'Current Spreads by Qtr'!I32/10000</f>
        <v>3.5649248968666669E-2</v>
      </c>
      <c r="J32" s="30">
        <f>'Treasury Yields by Qtr'!J33+'Current Spreads by Qtr'!J32/10000</f>
        <v>3.6322638466E-2</v>
      </c>
    </row>
    <row r="33" spans="1:10" x14ac:dyDescent="0.25">
      <c r="A33" s="79">
        <f t="shared" si="0"/>
        <v>29</v>
      </c>
      <c r="B33" s="30">
        <f>'Treasury Yields by Qtr'!B34+'Current Spreads by Qtr'!B33/10000</f>
        <v>4.1495519131444954E-2</v>
      </c>
      <c r="C33" s="30">
        <f>'Treasury Yields by Qtr'!C34+'Current Spreads by Qtr'!C33/10000</f>
        <v>3.872511410652632E-2</v>
      </c>
      <c r="D33" s="30">
        <f>'Treasury Yields by Qtr'!D34+'Current Spreads by Qtr'!D33/10000</f>
        <v>3.6867735685E-2</v>
      </c>
      <c r="E33" s="30">
        <f>'Treasury Yields by Qtr'!E34+'Current Spreads by Qtr'!E33/10000</f>
        <v>4.3899876267052634E-2</v>
      </c>
      <c r="F33" s="30">
        <f>'Treasury Yields by Qtr'!F34+'Current Spreads by Qtr'!F33/10000</f>
        <v>4.290839875844444E-2</v>
      </c>
      <c r="G33" s="30">
        <f>'Treasury Yields by Qtr'!G34+'Current Spreads by Qtr'!G33/10000</f>
        <v>4.4129973246444437E-2</v>
      </c>
      <c r="H33" s="30">
        <f>'Treasury Yields by Qtr'!H34+'Current Spreads by Qtr'!H33/10000</f>
        <v>4.149318704222222E-2</v>
      </c>
      <c r="I33" s="30">
        <f>'Treasury Yields by Qtr'!I34+'Current Spreads by Qtr'!I33/10000</f>
        <v>3.6210431442333331E-2</v>
      </c>
      <c r="J33" s="30">
        <f>'Treasury Yields by Qtr'!J34+'Current Spreads by Qtr'!J33/10000</f>
        <v>3.6742728991E-2</v>
      </c>
    </row>
    <row r="34" spans="1:10" x14ac:dyDescent="0.25">
      <c r="A34" s="79">
        <f t="shared" si="0"/>
        <v>30</v>
      </c>
      <c r="B34" s="30">
        <f>'Treasury Yields by Qtr'!B35+'Current Spreads by Qtr'!B34/10000</f>
        <v>4.1836840351823903E-2</v>
      </c>
      <c r="C34" s="30">
        <f>'Treasury Yields by Qtr'!C35+'Current Spreads by Qtr'!C34/10000</f>
        <v>3.9234089683052628E-2</v>
      </c>
      <c r="D34" s="30">
        <f>'Treasury Yields by Qtr'!D35+'Current Spreads by Qtr'!D34/10000</f>
        <v>3.7090834816E-2</v>
      </c>
      <c r="E34" s="30">
        <f>'Treasury Yields by Qtr'!E35+'Current Spreads by Qtr'!E34/10000</f>
        <v>4.4161969044105263E-2</v>
      </c>
      <c r="F34" s="30">
        <f>'Treasury Yields by Qtr'!F35+'Current Spreads by Qtr'!F34/10000</f>
        <v>4.3265371695666667E-2</v>
      </c>
      <c r="G34" s="30">
        <f>'Treasury Yields by Qtr'!G35+'Current Spreads by Qtr'!G34/10000</f>
        <v>4.4639273980666666E-2</v>
      </c>
      <c r="H34" s="30">
        <f>'Treasury Yields by Qtr'!H35+'Current Spreads by Qtr'!H34/10000</f>
        <v>4.1994099930333331E-2</v>
      </c>
      <c r="I34" s="30">
        <f>'Treasury Yields by Qtr'!I35+'Current Spreads by Qtr'!I34/10000</f>
        <v>3.6725635279999995E-2</v>
      </c>
      <c r="J34" s="30">
        <f>'Treasury Yields by Qtr'!J35+'Current Spreads by Qtr'!J34/10000</f>
        <v>3.7103828137999999E-2</v>
      </c>
    </row>
    <row r="35" spans="1:10" x14ac:dyDescent="0.25">
      <c r="A35" s="3"/>
      <c r="B35" s="3"/>
      <c r="C35" s="3"/>
      <c r="D35" s="3"/>
      <c r="E35" s="3"/>
      <c r="G35" s="3"/>
      <c r="I35" s="3"/>
      <c r="J35" s="3"/>
    </row>
    <row r="36" spans="1:10" x14ac:dyDescent="0.25">
      <c r="A36" s="3"/>
      <c r="B36" s="3"/>
      <c r="C36" s="3"/>
      <c r="D36" s="3"/>
      <c r="E36" s="3"/>
      <c r="G36" s="3"/>
      <c r="I36" s="3"/>
      <c r="J36" s="3"/>
    </row>
    <row r="37" spans="1:10" x14ac:dyDescent="0.25">
      <c r="A37" s="3" t="s">
        <v>56</v>
      </c>
      <c r="B37" s="3"/>
      <c r="C37" s="3"/>
      <c r="D37" s="3"/>
      <c r="E37" s="3"/>
      <c r="G37" s="3"/>
      <c r="I37" s="3"/>
      <c r="J37" s="3"/>
    </row>
    <row r="38" spans="1:10" x14ac:dyDescent="0.25">
      <c r="A38" s="77" t="s">
        <v>52</v>
      </c>
      <c r="B38" s="78"/>
      <c r="C38" s="31"/>
      <c r="D38" s="31"/>
      <c r="E38" s="31"/>
      <c r="G38" s="3"/>
      <c r="I38" s="3"/>
      <c r="J38" s="3"/>
    </row>
    <row r="39" spans="1:10" x14ac:dyDescent="0.25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80">
        <f>+H4</f>
        <v>42460</v>
      </c>
      <c r="I39" s="80">
        <f>+I4</f>
        <v>42551</v>
      </c>
      <c r="J39" s="80">
        <f>+J4</f>
        <v>42643</v>
      </c>
    </row>
    <row r="40" spans="1:10" x14ac:dyDescent="0.25">
      <c r="A40" s="79">
        <v>1</v>
      </c>
      <c r="B40" s="30">
        <f>'Treasury Yields by Qtr'!B6+'Current Spreads by Qtr'!B40/10000</f>
        <v>3.2152749971069271E-3</v>
      </c>
      <c r="C40" s="30">
        <f>'Treasury Yields by Qtr'!C6+'Current Spreads by Qtr'!C40/10000</f>
        <v>6.2237485960000005E-3</v>
      </c>
      <c r="D40" s="30">
        <f>'Treasury Yields by Qtr'!D6+'Current Spreads by Qtr'!D40/10000</f>
        <v>8.8472293340000011E-3</v>
      </c>
      <c r="E40" s="30">
        <f>'Treasury Yields by Qtr'!E6+'Current Spreads by Qtr'!E40/10000</f>
        <v>6.6887163849999997E-3</v>
      </c>
      <c r="F40" s="30">
        <f>'Treasury Yields by Qtr'!F6+'Current Spreads by Qtr'!F40/10000</f>
        <v>8.6492428250000003E-3</v>
      </c>
      <c r="G40" s="30">
        <f>'Treasury Yields by Qtr'!G6+'Current Spreads by Qtr'!G40/10000</f>
        <v>1.2085238416E-2</v>
      </c>
      <c r="H40" s="30">
        <f>'Treasury Yields by Qtr'!H6+'Current Spreads by Qtr'!H40/10000</f>
        <v>1.1629183931000001E-2</v>
      </c>
      <c r="I40" s="30">
        <f>'Treasury Yields by Qtr'!I6+'Current Spreads by Qtr'!I40/10000</f>
        <v>9.5502127780000001E-3</v>
      </c>
      <c r="J40" s="30">
        <f>'Treasury Yields by Qtr'!J6+'Current Spreads by Qtr'!J40/10000</f>
        <v>1.1316125736E-2</v>
      </c>
    </row>
    <row r="41" spans="1:10" x14ac:dyDescent="0.25">
      <c r="A41" s="79">
        <f>A40+1</f>
        <v>2</v>
      </c>
      <c r="B41" s="30">
        <f>'Treasury Yields by Qtr'!B7+'Current Spreads by Qtr'!B41/10000</f>
        <v>8.9729781106887441E-3</v>
      </c>
      <c r="C41" s="30">
        <f>'Treasury Yields by Qtr'!C7+'Current Spreads by Qtr'!C41/10000</f>
        <v>1.0939765987999998E-2</v>
      </c>
      <c r="D41" s="30">
        <f>'Treasury Yields by Qtr'!D7+'Current Spreads by Qtr'!D41/10000</f>
        <v>1.2617818310999999E-2</v>
      </c>
      <c r="E41" s="30">
        <f>'Treasury Yields by Qtr'!E7+'Current Spreads by Qtr'!E41/10000</f>
        <v>1.0749902273E-2</v>
      </c>
      <c r="F41" s="30">
        <f>'Treasury Yields by Qtr'!F7+'Current Spreads by Qtr'!F41/10000</f>
        <v>1.2418844707E-2</v>
      </c>
      <c r="G41" s="30">
        <f>'Treasury Yields by Qtr'!G7+'Current Spreads by Qtr'!G41/10000</f>
        <v>1.6221019114999999E-2</v>
      </c>
      <c r="H41" s="30">
        <f>'Treasury Yields by Qtr'!H7+'Current Spreads by Qtr'!H41/10000</f>
        <v>1.4142086695999999E-2</v>
      </c>
      <c r="I41" s="30">
        <f>'Treasury Yields by Qtr'!I7+'Current Spreads by Qtr'!I41/10000</f>
        <v>1.1296965739000001E-2</v>
      </c>
      <c r="J41" s="30">
        <f>'Treasury Yields by Qtr'!J7+'Current Spreads by Qtr'!J41/10000</f>
        <v>1.3093042476000001E-2</v>
      </c>
    </row>
    <row r="42" spans="1:10" x14ac:dyDescent="0.25">
      <c r="A42" s="79">
        <f t="shared" ref="A42:A69" si="1">A41+1</f>
        <v>3</v>
      </c>
      <c r="B42" s="30">
        <f>'Treasury Yields by Qtr'!B8+'Current Spreads by Qtr'!B42/10000</f>
        <v>1.4868183715751458E-2</v>
      </c>
      <c r="C42" s="30">
        <f>'Treasury Yields by Qtr'!C8+'Current Spreads by Qtr'!C42/10000</f>
        <v>1.6112863631999999E-2</v>
      </c>
      <c r="D42" s="30">
        <f>'Treasury Yields by Qtr'!D8+'Current Spreads by Qtr'!D42/10000</f>
        <v>1.7003678065E-2</v>
      </c>
      <c r="E42" s="30">
        <f>'Treasury Yields by Qtr'!E8+'Current Spreads by Qtr'!E42/10000</f>
        <v>1.5314714950999998E-2</v>
      </c>
      <c r="F42" s="30">
        <f>'Treasury Yields by Qtr'!F8+'Current Spreads by Qtr'!F42/10000</f>
        <v>1.6275697198999999E-2</v>
      </c>
      <c r="G42" s="30">
        <f>'Treasury Yields by Qtr'!G8+'Current Spreads by Qtr'!G42/10000</f>
        <v>1.9784463802E-2</v>
      </c>
      <c r="H42" s="30">
        <f>'Treasury Yields by Qtr'!H8+'Current Spreads by Qtr'!H42/10000</f>
        <v>1.6678034439000001E-2</v>
      </c>
      <c r="I42" s="30">
        <f>'Treasury Yields by Qtr'!I8+'Current Spreads by Qtr'!I42/10000</f>
        <v>1.3495129336E-2</v>
      </c>
      <c r="J42" s="30">
        <f>'Treasury Yields by Qtr'!J8+'Current Spreads by Qtr'!J42/10000</f>
        <v>1.4993851976000002E-2</v>
      </c>
    </row>
    <row r="43" spans="1:10" x14ac:dyDescent="0.25">
      <c r="A43" s="79">
        <f t="shared" si="1"/>
        <v>4</v>
      </c>
      <c r="B43" s="30">
        <f>'Treasury Yields by Qtr'!B9+'Current Spreads by Qtr'!B43/10000</f>
        <v>1.9781926226128975E-2</v>
      </c>
      <c r="C43" s="30">
        <f>'Treasury Yields by Qtr'!C9+'Current Spreads by Qtr'!C43/10000</f>
        <v>2.0185105477999999E-2</v>
      </c>
      <c r="D43" s="30">
        <f>'Treasury Yields by Qtr'!D9+'Current Spreads by Qtr'!D43/10000</f>
        <v>2.0949939569999999E-2</v>
      </c>
      <c r="E43" s="30">
        <f>'Treasury Yields by Qtr'!E9+'Current Spreads by Qtr'!E43/10000</f>
        <v>1.9720762972000001E-2</v>
      </c>
      <c r="F43" s="30">
        <f>'Treasury Yields by Qtr'!F9+'Current Spreads by Qtr'!F43/10000</f>
        <v>1.9774921591E-2</v>
      </c>
      <c r="G43" s="30">
        <f>'Treasury Yields by Qtr'!G9+'Current Spreads by Qtr'!G43/10000</f>
        <v>2.3466028088000003E-2</v>
      </c>
      <c r="H43" s="30">
        <f>'Treasury Yields by Qtr'!H9+'Current Spreads by Qtr'!H43/10000</f>
        <v>1.9959867446E-2</v>
      </c>
      <c r="I43" s="30">
        <f>'Treasury Yields by Qtr'!I9+'Current Spreads by Qtr'!I43/10000</f>
        <v>1.6035156363E-2</v>
      </c>
      <c r="J43" s="30">
        <f>'Treasury Yields by Qtr'!J9+'Current Spreads by Qtr'!J43/10000</f>
        <v>1.7063949482000001E-2</v>
      </c>
    </row>
    <row r="44" spans="1:10" x14ac:dyDescent="0.25">
      <c r="A44" s="79">
        <f t="shared" si="1"/>
        <v>5</v>
      </c>
      <c r="B44" s="30">
        <f>'Treasury Yields by Qtr'!B10+'Current Spreads by Qtr'!B44/10000</f>
        <v>2.3484123010397592E-2</v>
      </c>
      <c r="C44" s="30">
        <f>'Treasury Yields by Qtr'!C10+'Current Spreads by Qtr'!C44/10000</f>
        <v>2.3231935709999998E-2</v>
      </c>
      <c r="D44" s="30">
        <f>'Treasury Yields by Qtr'!D10+'Current Spreads by Qtr'!D44/10000</f>
        <v>2.3825364005000002E-2</v>
      </c>
      <c r="E44" s="30">
        <f>'Treasury Yields by Qtr'!E10+'Current Spreads by Qtr'!E44/10000</f>
        <v>2.3252452744999999E-2</v>
      </c>
      <c r="F44" s="30">
        <f>'Treasury Yields by Qtr'!F10+'Current Spreads by Qtr'!F44/10000</f>
        <v>2.2822692548999997E-2</v>
      </c>
      <c r="G44" s="30">
        <f>'Treasury Yields by Qtr'!G10+'Current Spreads by Qtr'!G44/10000</f>
        <v>2.6127832492E-2</v>
      </c>
      <c r="H44" s="30">
        <f>'Treasury Yields by Qtr'!H10+'Current Spreads by Qtr'!H44/10000</f>
        <v>2.2092994319000001E-2</v>
      </c>
      <c r="I44" s="30">
        <f>'Treasury Yields by Qtr'!I10+'Current Spreads by Qtr'!I44/10000</f>
        <v>1.7439793419999999E-2</v>
      </c>
      <c r="J44" s="30">
        <f>'Treasury Yields by Qtr'!J10+'Current Spreads by Qtr'!J44/10000</f>
        <v>1.8400828099E-2</v>
      </c>
    </row>
    <row r="45" spans="1:10" x14ac:dyDescent="0.25">
      <c r="A45" s="79">
        <f t="shared" si="1"/>
        <v>6</v>
      </c>
      <c r="B45" s="30">
        <f>'Treasury Yields by Qtr'!B11+'Current Spreads by Qtr'!B45/10000</f>
        <v>2.6472006202577406E-2</v>
      </c>
      <c r="C45" s="30">
        <f>'Treasury Yields by Qtr'!C11+'Current Spreads by Qtr'!C45/10000</f>
        <v>2.5782744466999998E-2</v>
      </c>
      <c r="D45" s="30">
        <f>'Treasury Yields by Qtr'!D11+'Current Spreads by Qtr'!D45/10000</f>
        <v>2.6214497149000003E-2</v>
      </c>
      <c r="E45" s="30">
        <f>'Treasury Yields by Qtr'!E11+'Current Spreads by Qtr'!E45/10000</f>
        <v>2.6114021397999999E-2</v>
      </c>
      <c r="F45" s="30">
        <f>'Treasury Yields by Qtr'!F11+'Current Spreads by Qtr'!F45/10000</f>
        <v>2.5734142151999997E-2</v>
      </c>
      <c r="G45" s="30">
        <f>'Treasury Yields by Qtr'!G11+'Current Spreads by Qtr'!G45/10000</f>
        <v>2.8398866819000002E-2</v>
      </c>
      <c r="H45" s="30">
        <f>'Treasury Yields by Qtr'!H11+'Current Spreads by Qtr'!H45/10000</f>
        <v>2.4390976369999998E-2</v>
      </c>
      <c r="I45" s="30">
        <f>'Treasury Yields by Qtr'!I11+'Current Spreads by Qtr'!I45/10000</f>
        <v>1.9132443456000001E-2</v>
      </c>
      <c r="J45" s="30">
        <f>'Treasury Yields by Qtr'!J11+'Current Spreads by Qtr'!J45/10000</f>
        <v>1.9848919276E-2</v>
      </c>
    </row>
    <row r="46" spans="1:10" x14ac:dyDescent="0.25">
      <c r="A46" s="79">
        <f t="shared" si="1"/>
        <v>7</v>
      </c>
      <c r="B46" s="30">
        <f>'Treasury Yields by Qtr'!B12+'Current Spreads by Qtr'!B46/10000</f>
        <v>2.8717488995102194E-2</v>
      </c>
      <c r="C46" s="30">
        <f>'Treasury Yields by Qtr'!C12+'Current Spreads by Qtr'!C46/10000</f>
        <v>2.7627184995333329E-2</v>
      </c>
      <c r="D46" s="30">
        <f>'Treasury Yields by Qtr'!D12+'Current Spreads by Qtr'!D46/10000</f>
        <v>2.7888764207333334E-2</v>
      </c>
      <c r="E46" s="30">
        <f>'Treasury Yields by Qtr'!E12+'Current Spreads by Qtr'!E46/10000</f>
        <v>2.8901733411000004E-2</v>
      </c>
      <c r="F46" s="30">
        <f>'Treasury Yields by Qtr'!F12+'Current Spreads by Qtr'!F46/10000</f>
        <v>2.8529376656E-2</v>
      </c>
      <c r="G46" s="30">
        <f>'Treasury Yields by Qtr'!G12+'Current Spreads by Qtr'!G46/10000</f>
        <v>3.0619143439000001E-2</v>
      </c>
      <c r="H46" s="30">
        <f>'Treasury Yields by Qtr'!H12+'Current Spreads by Qtr'!H46/10000</f>
        <v>2.6215662967000002E-2</v>
      </c>
      <c r="I46" s="30">
        <f>'Treasury Yields by Qtr'!I12+'Current Spreads by Qtr'!I46/10000</f>
        <v>2.0813346235333333E-2</v>
      </c>
      <c r="J46" s="30">
        <f>'Treasury Yields by Qtr'!J12+'Current Spreads by Qtr'!J46/10000</f>
        <v>2.1458209810333334E-2</v>
      </c>
    </row>
    <row r="47" spans="1:10" x14ac:dyDescent="0.25">
      <c r="A47" s="79">
        <f t="shared" si="1"/>
        <v>8</v>
      </c>
      <c r="B47" s="30">
        <f>'Treasury Yields by Qtr'!B13+'Current Spreads by Qtr'!B47/10000</f>
        <v>3.0655151243585785E-2</v>
      </c>
      <c r="C47" s="30">
        <f>'Treasury Yields by Qtr'!C13+'Current Spreads by Qtr'!C47/10000</f>
        <v>2.9168172290666667E-2</v>
      </c>
      <c r="D47" s="30">
        <f>'Treasury Yields by Qtr'!D13+'Current Spreads by Qtr'!D47/10000</f>
        <v>2.9319865051666665E-2</v>
      </c>
      <c r="E47" s="30">
        <f>'Treasury Yields by Qtr'!E13+'Current Spreads by Qtr'!E47/10000</f>
        <v>3.1264992647999999E-2</v>
      </c>
      <c r="F47" s="30">
        <f>'Treasury Yields by Qtr'!F13+'Current Spreads by Qtr'!F47/10000</f>
        <v>3.0942039373E-2</v>
      </c>
      <c r="G47" s="30">
        <f>'Treasury Yields by Qtr'!G13+'Current Spreads by Qtr'!G47/10000</f>
        <v>3.2564522883000005E-2</v>
      </c>
      <c r="H47" s="30">
        <f>'Treasury Yields by Qtr'!H13+'Current Spreads by Qtr'!H47/10000</f>
        <v>2.7642095201E-2</v>
      </c>
      <c r="I47" s="30">
        <f>'Treasury Yields by Qtr'!I13+'Current Spreads by Qtr'!I47/10000</f>
        <v>2.2099906659666668E-2</v>
      </c>
      <c r="J47" s="30">
        <f>'Treasury Yields by Qtr'!J13+'Current Spreads by Qtr'!J47/10000</f>
        <v>2.2782614304666667E-2</v>
      </c>
    </row>
    <row r="48" spans="1:10" x14ac:dyDescent="0.25">
      <c r="A48" s="79">
        <f t="shared" si="1"/>
        <v>9</v>
      </c>
      <c r="B48" s="30">
        <f>'Treasury Yields by Qtr'!B14+'Current Spreads by Qtr'!B48/10000</f>
        <v>3.2363875493762781E-2</v>
      </c>
      <c r="C48" s="30">
        <f>'Treasury Yields by Qtr'!C14+'Current Spreads by Qtr'!C48/10000</f>
        <v>3.0506448116E-2</v>
      </c>
      <c r="D48" s="30">
        <f>'Treasury Yields by Qtr'!D14+'Current Spreads by Qtr'!D48/10000</f>
        <v>3.0578967211000001E-2</v>
      </c>
      <c r="E48" s="30">
        <f>'Treasury Yields by Qtr'!E14+'Current Spreads by Qtr'!E48/10000</f>
        <v>3.258575265494118E-2</v>
      </c>
      <c r="F48" s="30">
        <f>'Treasury Yields by Qtr'!F14+'Current Spreads by Qtr'!F48/10000</f>
        <v>3.2194123389529414E-2</v>
      </c>
      <c r="G48" s="30">
        <f>'Treasury Yields by Qtr'!G14+'Current Spreads by Qtr'!G48/10000</f>
        <v>3.3706046115999998E-2</v>
      </c>
      <c r="H48" s="30">
        <f>'Treasury Yields by Qtr'!H14+'Current Spreads by Qtr'!H48/10000</f>
        <v>2.882440344E-2</v>
      </c>
      <c r="I48" s="30">
        <f>'Treasury Yields by Qtr'!I14+'Current Spreads by Qtr'!I48/10000</f>
        <v>2.3155535340999997E-2</v>
      </c>
      <c r="J48" s="30">
        <f>'Treasury Yields by Qtr'!J14+'Current Spreads by Qtr'!J48/10000</f>
        <v>2.3939861367E-2</v>
      </c>
    </row>
    <row r="49" spans="1:10" x14ac:dyDescent="0.25">
      <c r="A49" s="79">
        <f t="shared" si="1"/>
        <v>10</v>
      </c>
      <c r="B49" s="30">
        <f>'Treasury Yields by Qtr'!B15+'Current Spreads by Qtr'!B49/10000</f>
        <v>3.365085116391716E-2</v>
      </c>
      <c r="C49" s="30">
        <f>'Treasury Yields by Qtr'!C15+'Current Spreads by Qtr'!C49/10000</f>
        <v>3.1441510717E-2</v>
      </c>
      <c r="D49" s="30">
        <f>'Treasury Yields by Qtr'!D15+'Current Spreads by Qtr'!D49/10000</f>
        <v>3.1486772199333331E-2</v>
      </c>
      <c r="E49" s="30">
        <f>'Treasury Yields by Qtr'!E15+'Current Spreads by Qtr'!E49/10000</f>
        <v>3.3745190238882353E-2</v>
      </c>
      <c r="F49" s="30">
        <f>'Treasury Yields by Qtr'!F15+'Current Spreads by Qtr'!F49/10000</f>
        <v>3.3289468293058823E-2</v>
      </c>
      <c r="G49" s="30">
        <f>'Treasury Yields by Qtr'!G15+'Current Spreads by Qtr'!G49/10000</f>
        <v>3.4732457913999995E-2</v>
      </c>
      <c r="H49" s="30">
        <f>'Treasury Yields by Qtr'!H15+'Current Spreads by Qtr'!H49/10000</f>
        <v>2.9926881539E-2</v>
      </c>
      <c r="I49" s="30">
        <f>'Treasury Yields by Qtr'!I15+'Current Spreads by Qtr'!I49/10000</f>
        <v>2.4080796206E-2</v>
      </c>
      <c r="J49" s="30">
        <f>'Treasury Yields by Qtr'!J15+'Current Spreads by Qtr'!J49/10000</f>
        <v>2.4893346845000004E-2</v>
      </c>
    </row>
    <row r="50" spans="1:10" x14ac:dyDescent="0.25">
      <c r="A50" s="79">
        <f t="shared" si="1"/>
        <v>11</v>
      </c>
      <c r="B50" s="30">
        <f>'Treasury Yields by Qtr'!B16+'Current Spreads by Qtr'!B50/10000</f>
        <v>3.4780001012379928E-2</v>
      </c>
      <c r="C50" s="30">
        <f>'Treasury Yields by Qtr'!C16+'Current Spreads by Qtr'!C50/10000</f>
        <v>3.2272003180000002E-2</v>
      </c>
      <c r="D50" s="30">
        <f>'Treasury Yields by Qtr'!D16+'Current Spreads by Qtr'!D50/10000</f>
        <v>3.229003651566667E-2</v>
      </c>
      <c r="E50" s="30">
        <f>'Treasury Yields by Qtr'!E16+'Current Spreads by Qtr'!E50/10000</f>
        <v>3.4808264263823531E-2</v>
      </c>
      <c r="F50" s="30">
        <f>'Treasury Yields by Qtr'!F16+'Current Spreads by Qtr'!F50/10000</f>
        <v>3.4286357272588233E-2</v>
      </c>
      <c r="G50" s="30">
        <f>'Treasury Yields by Qtr'!G16+'Current Spreads by Qtr'!G50/10000</f>
        <v>3.5685201882999999E-2</v>
      </c>
      <c r="H50" s="30">
        <f>'Treasury Yields by Qtr'!H16+'Current Spreads by Qtr'!H50/10000</f>
        <v>3.0949579844999998E-2</v>
      </c>
      <c r="I50" s="30">
        <f>'Treasury Yields by Qtr'!I16+'Current Spreads by Qtr'!I50/10000</f>
        <v>2.4948411299000002E-2</v>
      </c>
      <c r="J50" s="30">
        <f>'Treasury Yields by Qtr'!J16+'Current Spreads by Qtr'!J50/10000</f>
        <v>2.5805014614000001E-2</v>
      </c>
    </row>
    <row r="51" spans="1:10" x14ac:dyDescent="0.25">
      <c r="A51" s="79">
        <f t="shared" si="1"/>
        <v>12</v>
      </c>
      <c r="B51" s="30">
        <f>'Treasury Yields by Qtr'!B17+'Current Spreads by Qtr'!B51/10000</f>
        <v>3.5773008943681919E-2</v>
      </c>
      <c r="C51" s="30">
        <f>'Treasury Yields by Qtr'!C17+'Current Spreads by Qtr'!C51/10000</f>
        <v>3.3024389745E-2</v>
      </c>
      <c r="D51" s="30">
        <f>'Treasury Yields by Qtr'!D17+'Current Spreads by Qtr'!D51/10000</f>
        <v>3.3007270625000001E-2</v>
      </c>
      <c r="E51" s="30">
        <f>'Treasury Yields by Qtr'!E17+'Current Spreads by Qtr'!E51/10000</f>
        <v>3.5816669247764707E-2</v>
      </c>
      <c r="F51" s="30">
        <f>'Treasury Yields by Qtr'!F17+'Current Spreads by Qtr'!F51/10000</f>
        <v>3.5222523112117647E-2</v>
      </c>
      <c r="G51" s="30">
        <f>'Treasury Yields by Qtr'!G17+'Current Spreads by Qtr'!G51/10000</f>
        <v>3.6591159457999997E-2</v>
      </c>
      <c r="H51" s="30">
        <f>'Treasury Yields by Qtr'!H17+'Current Spreads by Qtr'!H51/10000</f>
        <v>3.1937825107000002E-2</v>
      </c>
      <c r="I51" s="30">
        <f>'Treasury Yields by Qtr'!I17+'Current Spreads by Qtr'!I51/10000</f>
        <v>2.5806132082E-2</v>
      </c>
      <c r="J51" s="30">
        <f>'Treasury Yields by Qtr'!J17+'Current Spreads by Qtr'!J51/10000</f>
        <v>2.6709845977000001E-2</v>
      </c>
    </row>
    <row r="52" spans="1:10" x14ac:dyDescent="0.25">
      <c r="A52" s="79">
        <f t="shared" si="1"/>
        <v>13</v>
      </c>
      <c r="B52" s="30">
        <f>'Treasury Yields by Qtr'!B18+'Current Spreads by Qtr'!B52/10000</f>
        <v>3.665908024356479E-2</v>
      </c>
      <c r="C52" s="30">
        <f>'Treasury Yields by Qtr'!C18+'Current Spreads by Qtr'!C52/10000</f>
        <v>3.3718148699E-2</v>
      </c>
      <c r="D52" s="30">
        <f>'Treasury Yields by Qtr'!D18+'Current Spreads by Qtr'!D52/10000</f>
        <v>3.3656311833333334E-2</v>
      </c>
      <c r="E52" s="30">
        <f>'Treasury Yields by Qtr'!E18+'Current Spreads by Qtr'!E52/10000</f>
        <v>3.6784497431705879E-2</v>
      </c>
      <c r="F52" s="30">
        <f>'Treasury Yields by Qtr'!F18+'Current Spreads by Qtr'!F52/10000</f>
        <v>3.6122598029647054E-2</v>
      </c>
      <c r="G52" s="30">
        <f>'Treasury Yields by Qtr'!G18+'Current Spreads by Qtr'!G52/10000</f>
        <v>3.7466345944000001E-2</v>
      </c>
      <c r="H52" s="30">
        <f>'Treasury Yields by Qtr'!H18+'Current Spreads by Qtr'!H52/10000</f>
        <v>3.2919921721000001E-2</v>
      </c>
      <c r="I52" s="30">
        <f>'Treasury Yields by Qtr'!I18+'Current Spreads by Qtr'!I52/10000</f>
        <v>2.6685029058E-2</v>
      </c>
      <c r="J52" s="30">
        <f>'Treasury Yields by Qtr'!J18+'Current Spreads by Qtr'!J52/10000</f>
        <v>2.7628289971000003E-2</v>
      </c>
    </row>
    <row r="53" spans="1:10" x14ac:dyDescent="0.25">
      <c r="A53" s="79">
        <f t="shared" si="1"/>
        <v>14</v>
      </c>
      <c r="B53" s="30">
        <f>'Treasury Yields by Qtr'!B19+'Current Spreads by Qtr'!B53/10000</f>
        <v>3.7461654734954775E-2</v>
      </c>
      <c r="C53" s="30">
        <f>'Treasury Yields by Qtr'!C19+'Current Spreads by Qtr'!C53/10000</f>
        <v>3.4367487144000002E-2</v>
      </c>
      <c r="D53" s="30">
        <f>'Treasury Yields by Qtr'!D19+'Current Spreads by Qtr'!D53/10000</f>
        <v>3.4250234107666665E-2</v>
      </c>
      <c r="E53" s="30">
        <f>'Treasury Yields by Qtr'!E19+'Current Spreads by Qtr'!E53/10000</f>
        <v>3.7715652242647058E-2</v>
      </c>
      <c r="F53" s="30">
        <f>'Treasury Yields by Qtr'!F19+'Current Spreads by Qtr'!F53/10000</f>
        <v>3.6989283387176469E-2</v>
      </c>
      <c r="G53" s="30">
        <f>'Treasury Yields by Qtr'!G19+'Current Spreads by Qtr'!G53/10000</f>
        <v>3.8313794309000004E-2</v>
      </c>
      <c r="H53" s="30">
        <f>'Treasury Yields by Qtr'!H19+'Current Spreads by Qtr'!H53/10000</f>
        <v>3.3909925699000004E-2</v>
      </c>
      <c r="I53" s="30">
        <f>'Treasury Yields by Qtr'!I19+'Current Spreads by Qtr'!I53/10000</f>
        <v>2.7596807184999999E-2</v>
      </c>
      <c r="J53" s="30">
        <f>'Treasury Yields by Qtr'!J19+'Current Spreads by Qtr'!J53/10000</f>
        <v>2.8563067085000001E-2</v>
      </c>
    </row>
    <row r="54" spans="1:10" x14ac:dyDescent="0.25">
      <c r="A54" s="79">
        <f t="shared" si="1"/>
        <v>15</v>
      </c>
      <c r="B54" s="30">
        <f>'Treasury Yields by Qtr'!B20+'Current Spreads by Qtr'!B54/10000</f>
        <v>3.8197396724708552E-2</v>
      </c>
      <c r="C54" s="30">
        <f>'Treasury Yields by Qtr'!C20+'Current Spreads by Qtr'!C54/10000</f>
        <v>3.4982596045000001E-2</v>
      </c>
      <c r="D54" s="30">
        <f>'Treasury Yields by Qtr'!D20+'Current Spreads by Qtr'!D54/10000</f>
        <v>3.4798852516999997E-2</v>
      </c>
      <c r="E54" s="30">
        <f>'Treasury Yields by Qtr'!E20+'Current Spreads by Qtr'!E54/10000</f>
        <v>3.8613051268588237E-2</v>
      </c>
      <c r="F54" s="30">
        <f>'Treasury Yields by Qtr'!F20+'Current Spreads by Qtr'!F54/10000</f>
        <v>3.7827229995705883E-2</v>
      </c>
      <c r="G54" s="30">
        <f>'Treasury Yields by Qtr'!G20+'Current Spreads by Qtr'!G54/10000</f>
        <v>3.9138650148999997E-2</v>
      </c>
      <c r="H54" s="30">
        <f>'Treasury Yields by Qtr'!H20+'Current Spreads by Qtr'!H54/10000</f>
        <v>3.4902534530000001E-2</v>
      </c>
      <c r="I54" s="30">
        <f>'Treasury Yields by Qtr'!I20+'Current Spreads by Qtr'!I54/10000</f>
        <v>2.8530840113E-2</v>
      </c>
      <c r="J54" s="30">
        <f>'Treasury Yields by Qtr'!J20+'Current Spreads by Qtr'!J54/10000</f>
        <v>2.9504419796999998E-2</v>
      </c>
    </row>
    <row r="55" spans="1:10" x14ac:dyDescent="0.25">
      <c r="A55" s="79">
        <f t="shared" si="1"/>
        <v>16</v>
      </c>
      <c r="B55" s="30">
        <f>'Treasury Yields by Qtr'!B21+'Current Spreads by Qtr'!B55/10000</f>
        <v>3.8879368805848524E-2</v>
      </c>
      <c r="C55" s="30">
        <f>'Treasury Yields by Qtr'!C21+'Current Spreads by Qtr'!C55/10000</f>
        <v>3.5571550576999997E-2</v>
      </c>
      <c r="D55" s="30">
        <f>'Treasury Yields by Qtr'!D21+'Current Spreads by Qtr'!D55/10000</f>
        <v>3.5309270439333337E-2</v>
      </c>
      <c r="E55" s="30">
        <f>'Treasury Yields by Qtr'!E21+'Current Spreads by Qtr'!E55/10000</f>
        <v>3.9478250495529409E-2</v>
      </c>
      <c r="F55" s="30">
        <f>'Treasury Yields by Qtr'!F21+'Current Spreads by Qtr'!F55/10000</f>
        <v>3.8638013524235293E-2</v>
      </c>
      <c r="G55" s="30">
        <f>'Treasury Yields by Qtr'!G21+'Current Spreads by Qtr'!G55/10000</f>
        <v>3.9943521282000002E-2</v>
      </c>
      <c r="H55" s="30">
        <f>'Treasury Yields by Qtr'!H21+'Current Spreads by Qtr'!H55/10000</f>
        <v>3.5893924263999996E-2</v>
      </c>
      <c r="I55" s="30">
        <f>'Treasury Yields by Qtr'!I21+'Current Spreads by Qtr'!I55/10000</f>
        <v>2.9478865205000003E-2</v>
      </c>
      <c r="J55" s="30">
        <f>'Treasury Yields by Qtr'!J21+'Current Spreads by Qtr'!J55/10000</f>
        <v>3.0446030344000001E-2</v>
      </c>
    </row>
    <row r="56" spans="1:10" x14ac:dyDescent="0.25">
      <c r="A56" s="79">
        <f t="shared" si="1"/>
        <v>17</v>
      </c>
      <c r="B56" s="30">
        <f>'Treasury Yields by Qtr'!B22+'Current Spreads by Qtr'!B56/10000</f>
        <v>3.9517444111414203E-2</v>
      </c>
      <c r="C56" s="30">
        <f>'Treasury Yields by Qtr'!C22+'Current Spreads by Qtr'!C56/10000</f>
        <v>3.6140524963999998E-2</v>
      </c>
      <c r="D56" s="30">
        <f>'Treasury Yields by Qtr'!D22+'Current Spreads by Qtr'!D56/10000</f>
        <v>3.5786908532666667E-2</v>
      </c>
      <c r="E56" s="30">
        <f>'Treasury Yields by Qtr'!E22+'Current Spreads by Qtr'!E56/10000</f>
        <v>4.0312122403470589E-2</v>
      </c>
      <c r="F56" s="30">
        <f>'Treasury Yields by Qtr'!F22+'Current Spreads by Qtr'!F56/10000</f>
        <v>3.9424148461764709E-2</v>
      </c>
      <c r="G56" s="30">
        <f>'Treasury Yields by Qtr'!G22+'Current Spreads by Qtr'!G56/10000</f>
        <v>4.0731390265E-2</v>
      </c>
      <c r="H56" s="30">
        <f>'Treasury Yields by Qtr'!H22+'Current Spreads by Qtr'!H56/10000</f>
        <v>3.6877027088999995E-2</v>
      </c>
      <c r="I56" s="30">
        <f>'Treasury Yields by Qtr'!I22+'Current Spreads by Qtr'!I56/10000</f>
        <v>3.0430394861E-2</v>
      </c>
      <c r="J56" s="30">
        <f>'Treasury Yields by Qtr'!J22+'Current Spreads by Qtr'!J56/10000</f>
        <v>3.1378456446999999E-2</v>
      </c>
    </row>
    <row r="57" spans="1:10" x14ac:dyDescent="0.25">
      <c r="A57" s="79">
        <f t="shared" si="1"/>
        <v>18</v>
      </c>
      <c r="B57" s="30">
        <f>'Treasury Yields by Qtr'!B23+'Current Spreads by Qtr'!B57/10000</f>
        <v>4.011952233697319E-2</v>
      </c>
      <c r="C57" s="30">
        <f>'Treasury Yields by Qtr'!C23+'Current Spreads by Qtr'!C57/10000</f>
        <v>3.6694512506000004E-2</v>
      </c>
      <c r="D57" s="30">
        <f>'Treasury Yields by Qtr'!D23+'Current Spreads by Qtr'!D57/10000</f>
        <v>3.6235539560000002E-2</v>
      </c>
      <c r="E57" s="30">
        <f>'Treasury Yields by Qtr'!E23+'Current Spreads by Qtr'!E57/10000</f>
        <v>4.1114365807411762E-2</v>
      </c>
      <c r="F57" s="30">
        <f>'Treasury Yields by Qtr'!F23+'Current Spreads by Qtr'!F57/10000</f>
        <v>4.0183135053294114E-2</v>
      </c>
      <c r="G57" s="30">
        <f>'Treasury Yields by Qtr'!G23+'Current Spreads by Qtr'!G57/10000</f>
        <v>4.1501151042999999E-2</v>
      </c>
      <c r="H57" s="30">
        <f>'Treasury Yields by Qtr'!H23+'Current Spreads by Qtr'!H57/10000</f>
        <v>3.7849494503E-2</v>
      </c>
      <c r="I57" s="30">
        <f>'Treasury Yields by Qtr'!I23+'Current Spreads by Qtr'!I57/10000</f>
        <v>3.1380470913000003E-2</v>
      </c>
      <c r="J57" s="30">
        <f>'Treasury Yields by Qtr'!J23+'Current Spreads by Qtr'!J57/10000</f>
        <v>3.2297852383000002E-2</v>
      </c>
    </row>
    <row r="58" spans="1:10" x14ac:dyDescent="0.25">
      <c r="A58" s="79">
        <f t="shared" si="1"/>
        <v>19</v>
      </c>
      <c r="B58" s="30">
        <f>'Treasury Yields by Qtr'!B24+'Current Spreads by Qtr'!B58/10000</f>
        <v>4.0691458867927265E-2</v>
      </c>
      <c r="C58" s="30">
        <f>'Treasury Yields by Qtr'!C24+'Current Spreads by Qtr'!C58/10000</f>
        <v>3.7237309848E-2</v>
      </c>
      <c r="D58" s="30">
        <f>'Treasury Yields by Qtr'!D24+'Current Spreads by Qtr'!D58/10000</f>
        <v>3.6658332067333335E-2</v>
      </c>
      <c r="E58" s="30">
        <f>'Treasury Yields by Qtr'!E24+'Current Spreads by Qtr'!E58/10000</f>
        <v>4.1884716473352943E-2</v>
      </c>
      <c r="F58" s="30">
        <f>'Treasury Yields by Qtr'!F24+'Current Spreads by Qtr'!F58/10000</f>
        <v>4.0916393801823527E-2</v>
      </c>
      <c r="G58" s="30">
        <f>'Treasury Yields by Qtr'!G24+'Current Spreads by Qtr'!G58/10000</f>
        <v>4.2254836774E-2</v>
      </c>
      <c r="H58" s="30">
        <f>'Treasury Yields by Qtr'!H24+'Current Spreads by Qtr'!H58/10000</f>
        <v>3.8808065522000001E-2</v>
      </c>
      <c r="I58" s="30">
        <f>'Treasury Yields by Qtr'!I24+'Current Spreads by Qtr'!I58/10000</f>
        <v>3.2324034676999999E-2</v>
      </c>
      <c r="J58" s="30">
        <f>'Treasury Yields by Qtr'!J24+'Current Spreads by Qtr'!J58/10000</f>
        <v>3.3199393798999999E-2</v>
      </c>
    </row>
    <row r="59" spans="1:10" x14ac:dyDescent="0.25">
      <c r="A59" s="79">
        <f t="shared" si="1"/>
        <v>20</v>
      </c>
      <c r="B59" s="30">
        <f>'Treasury Yields by Qtr'!B25+'Current Spreads by Qtr'!B59/10000</f>
        <v>4.1238470888876749E-2</v>
      </c>
      <c r="C59" s="30">
        <f>'Treasury Yields by Qtr'!C25+'Current Spreads by Qtr'!C59/10000</f>
        <v>3.7772311581000001E-2</v>
      </c>
      <c r="D59" s="30">
        <f>'Treasury Yields by Qtr'!D25+'Current Spreads by Qtr'!D59/10000</f>
        <v>3.7057610908666667E-2</v>
      </c>
      <c r="E59" s="30">
        <f>'Treasury Yields by Qtr'!E25+'Current Spreads by Qtr'!E59/10000</f>
        <v>4.2622294134294116E-2</v>
      </c>
      <c r="F59" s="30">
        <f>'Treasury Yields by Qtr'!F25+'Current Spreads by Qtr'!F59/10000</f>
        <v>4.1623417598352946E-2</v>
      </c>
      <c r="G59" s="30">
        <f>'Treasury Yields by Qtr'!G25+'Current Spreads by Qtr'!G59/10000</f>
        <v>4.2992724487000006E-2</v>
      </c>
      <c r="H59" s="30">
        <f>'Treasury Yields by Qtr'!H25+'Current Spreads by Qtr'!H59/10000</f>
        <v>3.9751011871999996E-2</v>
      </c>
      <c r="I59" s="30">
        <f>'Treasury Yields by Qtr'!I25+'Current Spreads by Qtr'!I59/10000</f>
        <v>3.3257729036000001E-2</v>
      </c>
      <c r="J59" s="30">
        <f>'Treasury Yields by Qtr'!J25+'Current Spreads by Qtr'!J59/10000</f>
        <v>3.4080210450000002E-2</v>
      </c>
    </row>
    <row r="60" spans="1:10" x14ac:dyDescent="0.25">
      <c r="A60" s="79">
        <f t="shared" si="1"/>
        <v>21</v>
      </c>
      <c r="B60" s="30">
        <f>'Treasury Yields by Qtr'!B26+'Current Spreads by Qtr'!B60/10000</f>
        <v>4.1764702770572017E-2</v>
      </c>
      <c r="C60" s="30">
        <f>'Treasury Yields by Qtr'!C26+'Current Spreads by Qtr'!C60/10000</f>
        <v>3.8302320872000001E-2</v>
      </c>
      <c r="D60" s="30">
        <f>'Treasury Yields by Qtr'!D26+'Current Spreads by Qtr'!D60/10000</f>
        <v>3.7435235120999999E-2</v>
      </c>
      <c r="E60" s="30">
        <f>'Treasury Yields by Qtr'!E26+'Current Spreads by Qtr'!E60/10000</f>
        <v>4.3325990234235293E-2</v>
      </c>
      <c r="F60" s="30">
        <f>'Treasury Yields by Qtr'!F26+'Current Spreads by Qtr'!F60/10000</f>
        <v>4.2309133492882352E-2</v>
      </c>
      <c r="G60" s="30">
        <f>'Treasury Yields by Qtr'!G26+'Current Spreads by Qtr'!G60/10000</f>
        <v>4.3720114813000005E-2</v>
      </c>
      <c r="H60" s="30">
        <f>'Treasury Yields by Qtr'!H26+'Current Spreads by Qtr'!H60/10000</f>
        <v>4.0677364707000001E-2</v>
      </c>
      <c r="I60" s="30">
        <f>'Treasury Yields by Qtr'!I26+'Current Spreads by Qtr'!I60/10000</f>
        <v>3.4179342380999997E-2</v>
      </c>
      <c r="J60" s="30">
        <f>'Treasury Yields by Qtr'!J26+'Current Spreads by Qtr'!J60/10000</f>
        <v>3.4937509855E-2</v>
      </c>
    </row>
    <row r="61" spans="1:10" x14ac:dyDescent="0.25">
      <c r="A61" s="79">
        <f t="shared" si="1"/>
        <v>22</v>
      </c>
      <c r="B61" s="30">
        <f>'Treasury Yields by Qtr'!B27+'Current Spreads by Qtr'!B61/10000</f>
        <v>4.22737814760165E-2</v>
      </c>
      <c r="C61" s="30">
        <f>'Treasury Yields by Qtr'!C27+'Current Spreads by Qtr'!C61/10000</f>
        <v>3.8829801918000006E-2</v>
      </c>
      <c r="D61" s="30">
        <f>'Treasury Yields by Qtr'!D27+'Current Spreads by Qtr'!D61/10000</f>
        <v>3.7792306735333334E-2</v>
      </c>
      <c r="E61" s="30">
        <f>'Treasury Yields by Qtr'!E27+'Current Spreads by Qtr'!E61/10000</f>
        <v>4.3993899892176475E-2</v>
      </c>
      <c r="F61" s="30">
        <f>'Treasury Yields by Qtr'!F27+'Current Spreads by Qtr'!F61/10000</f>
        <v>4.2961086918411759E-2</v>
      </c>
      <c r="G61" s="30">
        <f>'Treasury Yields by Qtr'!G27+'Current Spreads by Qtr'!G61/10000</f>
        <v>4.4426725128999998E-2</v>
      </c>
      <c r="H61" s="30">
        <f>'Treasury Yields by Qtr'!H27+'Current Spreads by Qtr'!H61/10000</f>
        <v>4.1576321077999995E-2</v>
      </c>
      <c r="I61" s="30">
        <f>'Treasury Yields by Qtr'!I27+'Current Spreads by Qtr'!I61/10000</f>
        <v>3.5077445244E-2</v>
      </c>
      <c r="J61" s="30">
        <f>'Treasury Yields by Qtr'!J27+'Current Spreads by Qtr'!J61/10000</f>
        <v>3.5761165564000004E-2</v>
      </c>
    </row>
    <row r="62" spans="1:10" x14ac:dyDescent="0.25">
      <c r="A62" s="79">
        <f t="shared" si="1"/>
        <v>23</v>
      </c>
      <c r="B62" s="30">
        <f>'Treasury Yields by Qtr'!B28+'Current Spreads by Qtr'!B62/10000</f>
        <v>4.2768401074212675E-2</v>
      </c>
      <c r="C62" s="30">
        <f>'Treasury Yields by Qtr'!C28+'Current Spreads by Qtr'!C62/10000</f>
        <v>3.9356655636E-2</v>
      </c>
      <c r="D62" s="30">
        <f>'Treasury Yields by Qtr'!D28+'Current Spreads by Qtr'!D62/10000</f>
        <v>3.812992026866667E-2</v>
      </c>
      <c r="E62" s="30">
        <f>'Treasury Yields by Qtr'!E28+'Current Spreads by Qtr'!E62/10000</f>
        <v>4.4624357974117651E-2</v>
      </c>
      <c r="F62" s="30">
        <f>'Treasury Yields by Qtr'!F28+'Current Spreads by Qtr'!F62/10000</f>
        <v>4.3583812745941176E-2</v>
      </c>
      <c r="G62" s="30">
        <f>'Treasury Yields by Qtr'!G28+'Current Spreads by Qtr'!G62/10000</f>
        <v>4.5117491016000003E-2</v>
      </c>
      <c r="H62" s="30">
        <f>'Treasury Yields by Qtr'!H28+'Current Spreads by Qtr'!H62/10000</f>
        <v>4.2449895451999994E-2</v>
      </c>
      <c r="I62" s="30">
        <f>'Treasury Yields by Qtr'!I28+'Current Spreads by Qtr'!I62/10000</f>
        <v>3.5953049785000003E-2</v>
      </c>
      <c r="J62" s="30">
        <f>'Treasury Yields by Qtr'!J28+'Current Spreads by Qtr'!J62/10000</f>
        <v>3.6551421947999999E-2</v>
      </c>
    </row>
    <row r="63" spans="1:10" x14ac:dyDescent="0.25">
      <c r="A63" s="79">
        <f t="shared" si="1"/>
        <v>24</v>
      </c>
      <c r="B63" s="30">
        <f>'Treasury Yields by Qtr'!B29+'Current Spreads by Qtr'!B63/10000</f>
        <v>4.3251272454947753E-2</v>
      </c>
      <c r="C63" s="30">
        <f>'Treasury Yields by Qtr'!C29+'Current Spreads by Qtr'!C63/10000</f>
        <v>3.9884852046000001E-2</v>
      </c>
      <c r="D63" s="30">
        <f>'Treasury Yields by Qtr'!D29+'Current Spreads by Qtr'!D63/10000</f>
        <v>3.8448772987000002E-2</v>
      </c>
      <c r="E63" s="30">
        <f>'Treasury Yields by Qtr'!E29+'Current Spreads by Qtr'!E63/10000</f>
        <v>4.5215273260058822E-2</v>
      </c>
      <c r="F63" s="30">
        <f>'Treasury Yields by Qtr'!F29+'Current Spreads by Qtr'!F63/10000</f>
        <v>4.4175897763470584E-2</v>
      </c>
      <c r="G63" s="30">
        <f>'Treasury Yields by Qtr'!G29+'Current Spreads by Qtr'!G63/10000</f>
        <v>4.5791886886999998E-2</v>
      </c>
      <c r="H63" s="30">
        <f>'Treasury Yields by Qtr'!H29+'Current Spreads by Qtr'!H63/10000</f>
        <v>4.3296284497000001E-2</v>
      </c>
      <c r="I63" s="30">
        <f>'Treasury Yields by Qtr'!I29+'Current Spreads by Qtr'!I63/10000</f>
        <v>3.6803940797000001E-2</v>
      </c>
      <c r="J63" s="30">
        <f>'Treasury Yields by Qtr'!J29+'Current Spreads by Qtr'!J63/10000</f>
        <v>3.7305570988999996E-2</v>
      </c>
    </row>
    <row r="64" spans="1:10" x14ac:dyDescent="0.25">
      <c r="A64" s="79">
        <f t="shared" si="1"/>
        <v>25</v>
      </c>
      <c r="B64" s="30">
        <f>'Treasury Yields by Qtr'!B30+'Current Spreads by Qtr'!B64/10000</f>
        <v>4.372464878119784E-2</v>
      </c>
      <c r="C64" s="30">
        <f>'Treasury Yields by Qtr'!C30+'Current Spreads by Qtr'!C64/10000</f>
        <v>4.0416074430000004E-2</v>
      </c>
      <c r="D64" s="30">
        <f>'Treasury Yields by Qtr'!D30+'Current Spreads by Qtr'!D64/10000</f>
        <v>3.8749437216333331E-2</v>
      </c>
      <c r="E64" s="30">
        <f>'Treasury Yields by Qtr'!E30+'Current Spreads by Qtr'!E64/10000</f>
        <v>4.5764464278000003E-2</v>
      </c>
      <c r="F64" s="30">
        <f>'Treasury Yields by Qtr'!F30+'Current Spreads by Qtr'!F64/10000</f>
        <v>4.4736381583000001E-2</v>
      </c>
      <c r="G64" s="30">
        <f>'Treasury Yields by Qtr'!G30+'Current Spreads by Qtr'!G64/10000</f>
        <v>4.6450167983000001E-2</v>
      </c>
      <c r="H64" s="30">
        <f>'Treasury Yields by Qtr'!H30+'Current Spreads by Qtr'!H64/10000</f>
        <v>4.411051007599999E-2</v>
      </c>
      <c r="I64" s="30">
        <f>'Treasury Yields by Qtr'!I30+'Current Spreads by Qtr'!I64/10000</f>
        <v>3.7624504721999998E-2</v>
      </c>
      <c r="J64" s="30">
        <f>'Treasury Yields by Qtr'!J30+'Current Spreads by Qtr'!J64/10000</f>
        <v>3.8018166041000001E-2</v>
      </c>
    </row>
    <row r="65" spans="1:10" x14ac:dyDescent="0.25">
      <c r="A65" s="79">
        <f t="shared" si="1"/>
        <v>26</v>
      </c>
      <c r="B65" s="30">
        <f>'Treasury Yields by Qtr'!B31+'Current Spreads by Qtr'!B65/10000</f>
        <v>4.4190655844029314E-2</v>
      </c>
      <c r="C65" s="30">
        <f>'Treasury Yields by Qtr'!C31+'Current Spreads by Qtr'!C65/10000</f>
        <v>4.0951941164E-2</v>
      </c>
      <c r="D65" s="30">
        <f>'Treasury Yields by Qtr'!D31+'Current Spreads by Qtr'!D65/10000</f>
        <v>3.9031992815666668E-2</v>
      </c>
      <c r="E65" s="30">
        <f>'Treasury Yields by Qtr'!E31+'Current Spreads by Qtr'!E65/10000</f>
        <v>4.6269107371941176E-2</v>
      </c>
      <c r="F65" s="30">
        <f>'Treasury Yields by Qtr'!F31+'Current Spreads by Qtr'!F65/10000</f>
        <v>4.5261752150529411E-2</v>
      </c>
      <c r="G65" s="30">
        <f>'Treasury Yields by Qtr'!G31+'Current Spreads by Qtr'!G65/10000</f>
        <v>4.7089987555000004E-2</v>
      </c>
      <c r="H65" s="30">
        <f>'Treasury Yields by Qtr'!H31+'Current Spreads by Qtr'!H65/10000</f>
        <v>4.4890811372999995E-2</v>
      </c>
      <c r="I65" s="30">
        <f>'Treasury Yields by Qtr'!I31+'Current Spreads by Qtr'!I65/10000</f>
        <v>3.8412663226000003E-2</v>
      </c>
      <c r="J65" s="30">
        <f>'Treasury Yields by Qtr'!J31+'Current Spreads by Qtr'!J65/10000</f>
        <v>3.8686682292999999E-2</v>
      </c>
    </row>
    <row r="66" spans="1:10" x14ac:dyDescent="0.25">
      <c r="A66" s="79">
        <f t="shared" si="1"/>
        <v>27</v>
      </c>
      <c r="B66" s="30">
        <f>'Treasury Yields by Qtr'!B32+'Current Spreads by Qtr'!B66/10000</f>
        <v>4.4650845742149697E-2</v>
      </c>
      <c r="C66" s="30">
        <f>'Treasury Yields by Qtr'!C32+'Current Spreads by Qtr'!C66/10000</f>
        <v>4.1493718824999998E-2</v>
      </c>
      <c r="D66" s="30">
        <f>'Treasury Yields by Qtr'!D32+'Current Spreads by Qtr'!D66/10000</f>
        <v>3.9296674754999997E-2</v>
      </c>
      <c r="E66" s="30">
        <f>'Treasury Yields by Qtr'!E32+'Current Spreads by Qtr'!E66/10000</f>
        <v>4.6726658155882353E-2</v>
      </c>
      <c r="F66" s="30">
        <f>'Treasury Yields by Qtr'!F32+'Current Spreads by Qtr'!F66/10000</f>
        <v>4.5750967913058826E-2</v>
      </c>
      <c r="G66" s="30">
        <f>'Treasury Yields by Qtr'!G32+'Current Spreads by Qtr'!G66/10000</f>
        <v>4.7711286265E-2</v>
      </c>
      <c r="H66" s="30">
        <f>'Treasury Yields by Qtr'!H32+'Current Spreads by Qtr'!H66/10000</f>
        <v>4.5634128709000001E-2</v>
      </c>
      <c r="I66" s="30">
        <f>'Treasury Yields by Qtr'!I32+'Current Spreads by Qtr'!I66/10000</f>
        <v>3.9165019502999998E-2</v>
      </c>
      <c r="J66" s="30">
        <f>'Treasury Yields by Qtr'!J32+'Current Spreads by Qtr'!J66/10000</f>
        <v>3.9307319490999998E-2</v>
      </c>
    </row>
    <row r="67" spans="1:10" x14ac:dyDescent="0.25">
      <c r="A67" s="79">
        <f t="shared" si="1"/>
        <v>28</v>
      </c>
      <c r="B67" s="30">
        <f>'Treasury Yields by Qtr'!B33+'Current Spreads by Qtr'!B67/10000</f>
        <v>4.5107009638312982E-2</v>
      </c>
      <c r="C67" s="30">
        <f>'Treasury Yields by Qtr'!C33+'Current Spreads by Qtr'!C67/10000</f>
        <v>4.2042857538000002E-2</v>
      </c>
      <c r="D67" s="30">
        <f>'Treasury Yields by Qtr'!D33+'Current Spreads by Qtr'!D67/10000</f>
        <v>3.9543488729333331E-2</v>
      </c>
      <c r="E67" s="30">
        <f>'Treasury Yields by Qtr'!E33+'Current Spreads by Qtr'!E67/10000</f>
        <v>4.713426040682353E-2</v>
      </c>
      <c r="F67" s="30">
        <f>'Treasury Yields by Qtr'!F33+'Current Spreads by Qtr'!F67/10000</f>
        <v>4.6201723247588235E-2</v>
      </c>
      <c r="G67" s="30">
        <f>'Treasury Yields by Qtr'!G33+'Current Spreads by Qtr'!G67/10000</f>
        <v>4.8313205104000001E-2</v>
      </c>
      <c r="H67" s="30">
        <f>'Treasury Yields by Qtr'!H33+'Current Spreads by Qtr'!H67/10000</f>
        <v>4.6338010925999998E-2</v>
      </c>
      <c r="I67" s="30">
        <f>'Treasury Yields by Qtr'!I33+'Current Spreads by Qtr'!I67/10000</f>
        <v>3.9878957302000001E-2</v>
      </c>
      <c r="J67" s="30">
        <f>'Treasury Yields by Qtr'!J33+'Current Spreads by Qtr'!J67/10000</f>
        <v>3.9876888466000002E-2</v>
      </c>
    </row>
    <row r="68" spans="1:10" x14ac:dyDescent="0.25">
      <c r="A68" s="79">
        <f t="shared" si="1"/>
        <v>29</v>
      </c>
      <c r="B68" s="30">
        <f>'Treasury Yields by Qtr'!B34+'Current Spreads by Qtr'!B68/10000</f>
        <v>4.5560662915762953E-2</v>
      </c>
      <c r="C68" s="30">
        <f>'Treasury Yields by Qtr'!C34+'Current Spreads by Qtr'!C68/10000</f>
        <v>4.2600679895999999E-2</v>
      </c>
      <c r="D68" s="30">
        <f>'Treasury Yields by Qtr'!D34+'Current Spreads by Qtr'!D68/10000</f>
        <v>3.9772402351666666E-2</v>
      </c>
      <c r="E68" s="30">
        <f>'Treasury Yields by Qtr'!E34+'Current Spreads by Qtr'!E68/10000</f>
        <v>4.748903725776471E-2</v>
      </c>
      <c r="F68" s="30">
        <f>'Treasury Yields by Qtr'!F34+'Current Spreads by Qtr'!F68/10000</f>
        <v>4.6612189608117645E-2</v>
      </c>
      <c r="G68" s="30">
        <f>'Treasury Yields by Qtr'!G34+'Current Spreads by Qtr'!G68/10000</f>
        <v>4.8895153801999998E-2</v>
      </c>
      <c r="H68" s="30">
        <f>'Treasury Yields by Qtr'!H34+'Current Spreads by Qtr'!H68/10000</f>
        <v>4.6997964820000002E-2</v>
      </c>
      <c r="I68" s="30">
        <f>'Treasury Yields by Qtr'!I34+'Current Spreads by Qtr'!I68/10000</f>
        <v>4.0549598109000003E-2</v>
      </c>
      <c r="J68" s="30">
        <f>'Treasury Yields by Qtr'!J34+'Current Spreads by Qtr'!J68/10000</f>
        <v>4.0390728991000005E-2</v>
      </c>
    </row>
    <row r="69" spans="1:10" x14ac:dyDescent="0.25">
      <c r="A69" s="79">
        <f t="shared" si="1"/>
        <v>30</v>
      </c>
      <c r="B69" s="30">
        <f>'Treasury Yields by Qtr'!B35+'Current Spreads by Qtr'!B69/10000</f>
        <v>4.6013345187032227E-2</v>
      </c>
      <c r="C69" s="30">
        <f>'Treasury Yields by Qtr'!C35+'Current Spreads by Qtr'!C69/10000</f>
        <v>4.3168533762E-2</v>
      </c>
      <c r="D69" s="30">
        <f>'Treasury Yields by Qtr'!D35+'Current Spreads by Qtr'!D69/10000</f>
        <v>3.9983034816000004E-2</v>
      </c>
      <c r="E69" s="30">
        <f>'Treasury Yields by Qtr'!E35+'Current Spreads by Qtr'!E69/10000</f>
        <v>4.7787643966705887E-2</v>
      </c>
      <c r="F69" s="30">
        <f>'Treasury Yields by Qtr'!F35+'Current Spreads by Qtr'!F69/10000</f>
        <v>4.6978999146647056E-2</v>
      </c>
      <c r="G69" s="30">
        <f>'Treasury Yields by Qtr'!G35+'Current Spreads by Qtr'!G69/10000</f>
        <v>4.9454857313999998E-2</v>
      </c>
      <c r="H69" s="30">
        <f>'Treasury Yields by Qtr'!H35+'Current Spreads by Qtr'!H69/10000</f>
        <v>4.7611466596999996E-2</v>
      </c>
      <c r="I69" s="30">
        <f>'Treasury Yields by Qtr'!I35+'Current Spreads by Qtr'!I69/10000</f>
        <v>4.117426028E-2</v>
      </c>
      <c r="J69" s="30">
        <f>'Treasury Yields by Qtr'!J35+'Current Spreads by Qtr'!J69/10000</f>
        <v>4.0845578138000008E-2</v>
      </c>
    </row>
    <row r="70" spans="1:10" x14ac:dyDescent="0.25">
      <c r="A70" s="3"/>
      <c r="B70" s="3"/>
      <c r="C70" s="3"/>
      <c r="D70" s="3"/>
      <c r="E70" s="3"/>
      <c r="G70" s="3"/>
      <c r="I70" s="3"/>
      <c r="J70" s="3"/>
    </row>
    <row r="71" spans="1:10" x14ac:dyDescent="0.25">
      <c r="A71" s="3"/>
      <c r="B71" s="3"/>
      <c r="C71" s="3"/>
      <c r="D71" s="3"/>
      <c r="E71" s="3"/>
      <c r="G71" s="3"/>
      <c r="I71" s="3"/>
      <c r="J71" s="3"/>
    </row>
    <row r="72" spans="1:10" x14ac:dyDescent="0.25">
      <c r="A72" s="3" t="s">
        <v>57</v>
      </c>
      <c r="B72" s="3"/>
      <c r="C72" s="3"/>
      <c r="D72" s="3"/>
      <c r="E72" s="3"/>
      <c r="G72" s="3"/>
      <c r="I72" s="3"/>
      <c r="J72" s="3"/>
    </row>
    <row r="73" spans="1:10" x14ac:dyDescent="0.25">
      <c r="A73" s="77" t="s">
        <v>52</v>
      </c>
      <c r="B73" s="78"/>
      <c r="C73" s="31"/>
      <c r="D73" s="31"/>
      <c r="E73" s="31"/>
      <c r="G73" s="3"/>
      <c r="I73" s="3"/>
      <c r="J73" s="3"/>
    </row>
    <row r="74" spans="1:10" x14ac:dyDescent="0.25">
      <c r="A74" s="28" t="s">
        <v>51</v>
      </c>
      <c r="B74" s="80">
        <v>41912</v>
      </c>
      <c r="C74" s="80">
        <v>42004</v>
      </c>
      <c r="D74" s="80">
        <v>42094</v>
      </c>
      <c r="E74" s="80">
        <v>42185</v>
      </c>
      <c r="F74" s="80">
        <v>42277</v>
      </c>
      <c r="G74" s="80">
        <f>+G39</f>
        <v>42369</v>
      </c>
      <c r="H74" s="80">
        <f>+H39</f>
        <v>42460</v>
      </c>
      <c r="I74" s="80">
        <f>+I39</f>
        <v>42551</v>
      </c>
      <c r="J74" s="80">
        <f>+J39</f>
        <v>42643</v>
      </c>
    </row>
    <row r="75" spans="1:10" x14ac:dyDescent="0.25">
      <c r="A75" s="79">
        <v>1</v>
      </c>
      <c r="B75" s="30">
        <f>'Treasury Yields by Qtr'!B6+'Current Spreads by Qtr'!B75/10000</f>
        <v>4.8489065089813788E-3</v>
      </c>
      <c r="C75" s="30">
        <f>'Treasury Yields by Qtr'!C6+'Current Spreads by Qtr'!C75/10000</f>
        <v>8.1854985960000005E-3</v>
      </c>
      <c r="D75" s="30">
        <f>'Treasury Yields by Qtr'!D6+'Current Spreads by Qtr'!D75/10000</f>
        <v>1.1999729334000002E-2</v>
      </c>
      <c r="E75" s="30">
        <f>'Treasury Yields by Qtr'!E6+'Current Spreads by Qtr'!E75/10000</f>
        <v>8.9892163850000019E-3</v>
      </c>
      <c r="F75" s="30">
        <f>'Treasury Yields by Qtr'!F6+'Current Spreads by Qtr'!F75/10000</f>
        <v>1.1263242825E-2</v>
      </c>
      <c r="G75" s="30">
        <f>'Treasury Yields by Qtr'!G6+'Current Spreads by Qtr'!G75/10000</f>
        <v>1.5007738416000001E-2</v>
      </c>
      <c r="H75" s="30">
        <f>'Treasury Yields by Qtr'!H6+'Current Spreads by Qtr'!H75/10000</f>
        <v>1.4397683930999999E-2</v>
      </c>
      <c r="I75" s="30">
        <f>'Treasury Yields by Qtr'!I6+'Current Spreads by Qtr'!I75/10000</f>
        <v>1.1477712777999999E-2</v>
      </c>
      <c r="J75" s="30">
        <f>'Treasury Yields by Qtr'!J6+'Current Spreads by Qtr'!J75/10000</f>
        <v>1.2835125736E-2</v>
      </c>
    </row>
    <row r="76" spans="1:10" x14ac:dyDescent="0.25">
      <c r="A76" s="79">
        <f>A75+1</f>
        <v>2</v>
      </c>
      <c r="B76" s="30">
        <f>'Treasury Yields by Qtr'!B7+'Current Spreads by Qtr'!B76/10000</f>
        <v>1.0638310703179247E-2</v>
      </c>
      <c r="C76" s="30">
        <f>'Treasury Yields by Qtr'!C7+'Current Spreads by Qtr'!C76/10000</f>
        <v>1.2910765987999999E-2</v>
      </c>
      <c r="D76" s="30">
        <f>'Treasury Yields by Qtr'!D7+'Current Spreads by Qtr'!D76/10000</f>
        <v>1.5715818311E-2</v>
      </c>
      <c r="E76" s="30">
        <f>'Treasury Yields by Qtr'!E7+'Current Spreads by Qtr'!E76/10000</f>
        <v>1.2953902273000001E-2</v>
      </c>
      <c r="F76" s="30">
        <f>'Treasury Yields by Qtr'!F7+'Current Spreads by Qtr'!F76/10000</f>
        <v>1.4860844707000002E-2</v>
      </c>
      <c r="G76" s="30">
        <f>'Treasury Yields by Qtr'!G7+'Current Spreads by Qtr'!G76/10000</f>
        <v>1.8979019115000002E-2</v>
      </c>
      <c r="H76" s="30">
        <f>'Treasury Yields by Qtr'!H7+'Current Spreads by Qtr'!H76/10000</f>
        <v>1.6780086696E-2</v>
      </c>
      <c r="I76" s="30">
        <f>'Treasury Yields by Qtr'!I7+'Current Spreads by Qtr'!I76/10000</f>
        <v>1.3323965739E-2</v>
      </c>
      <c r="J76" s="30">
        <f>'Treasury Yields by Qtr'!J7+'Current Spreads by Qtr'!J76/10000</f>
        <v>1.4787042476E-2</v>
      </c>
    </row>
    <row r="77" spans="1:10" x14ac:dyDescent="0.25">
      <c r="A77" s="79">
        <f t="shared" ref="A77:A104" si="2">A76+1</f>
        <v>3</v>
      </c>
      <c r="B77" s="30">
        <f>'Treasury Yields by Qtr'!B8+'Current Spreads by Qtr'!B77/10000</f>
        <v>1.6565217388858012E-2</v>
      </c>
      <c r="C77" s="30">
        <f>'Treasury Yields by Qtr'!C8+'Current Spreads by Qtr'!C77/10000</f>
        <v>1.8093113632000002E-2</v>
      </c>
      <c r="D77" s="30">
        <f>'Treasury Yields by Qtr'!D8+'Current Spreads by Qtr'!D77/10000</f>
        <v>2.0047178064999997E-2</v>
      </c>
      <c r="E77" s="30">
        <f>'Treasury Yields by Qtr'!E8+'Current Spreads by Qtr'!E77/10000</f>
        <v>1.7422214950999999E-2</v>
      </c>
      <c r="F77" s="30">
        <f>'Treasury Yields by Qtr'!F8+'Current Spreads by Qtr'!F77/10000</f>
        <v>1.8545697198999997E-2</v>
      </c>
      <c r="G77" s="30">
        <f>'Treasury Yields by Qtr'!G8+'Current Spreads by Qtr'!G77/10000</f>
        <v>2.2377963802000002E-2</v>
      </c>
      <c r="H77" s="30">
        <f>'Treasury Yields by Qtr'!H8+'Current Spreads by Qtr'!H77/10000</f>
        <v>1.9185534439E-2</v>
      </c>
      <c r="I77" s="30">
        <f>'Treasury Yields by Qtr'!I8+'Current Spreads by Qtr'!I77/10000</f>
        <v>1.5621629336E-2</v>
      </c>
      <c r="J77" s="30">
        <f>'Treasury Yields by Qtr'!J8+'Current Spreads by Qtr'!J77/10000</f>
        <v>1.6862851976000001E-2</v>
      </c>
    </row>
    <row r="78" spans="1:10" x14ac:dyDescent="0.25">
      <c r="A78" s="79">
        <f t="shared" si="2"/>
        <v>4</v>
      </c>
      <c r="B78" s="30">
        <f>'Treasury Yields by Qtr'!B9+'Current Spreads by Qtr'!B78/10000</f>
        <v>2.1510660979851583E-2</v>
      </c>
      <c r="C78" s="30">
        <f>'Treasury Yields by Qtr'!C9+'Current Spreads by Qtr'!C78/10000</f>
        <v>2.2174605478000001E-2</v>
      </c>
      <c r="D78" s="30">
        <f>'Treasury Yields by Qtr'!D9+'Current Spreads by Qtr'!D78/10000</f>
        <v>2.3938939570000001E-2</v>
      </c>
      <c r="E78" s="30">
        <f>'Treasury Yields by Qtr'!E9+'Current Spreads by Qtr'!E78/10000</f>
        <v>2.1731762972E-2</v>
      </c>
      <c r="F78" s="30">
        <f>'Treasury Yields by Qtr'!F9+'Current Spreads by Qtr'!F78/10000</f>
        <v>2.1872921591000002E-2</v>
      </c>
      <c r="G78" s="30">
        <f>'Treasury Yields by Qtr'!G9+'Current Spreads by Qtr'!G78/10000</f>
        <v>2.5895028088000004E-2</v>
      </c>
      <c r="H78" s="30">
        <f>'Treasury Yields by Qtr'!H9+'Current Spreads by Qtr'!H78/10000</f>
        <v>2.2336867445999997E-2</v>
      </c>
      <c r="I78" s="30">
        <f>'Treasury Yields by Qtr'!I9+'Current Spreads by Qtr'!I78/10000</f>
        <v>1.8261156362999999E-2</v>
      </c>
      <c r="J78" s="30">
        <f>'Treasury Yields by Qtr'!J9+'Current Spreads by Qtr'!J78/10000</f>
        <v>1.9107949482000001E-2</v>
      </c>
    </row>
    <row r="79" spans="1:10" x14ac:dyDescent="0.25">
      <c r="A79" s="79">
        <f t="shared" si="2"/>
        <v>5</v>
      </c>
      <c r="B79" s="30">
        <f>'Treasury Yields by Qtr'!B10+'Current Spreads by Qtr'!B79/10000</f>
        <v>2.5244558844736253E-2</v>
      </c>
      <c r="C79" s="30">
        <f>'Treasury Yields by Qtr'!C10+'Current Spreads by Qtr'!C79/10000</f>
        <v>2.5230685709999999E-2</v>
      </c>
      <c r="D79" s="30">
        <f>'Treasury Yields by Qtr'!D10+'Current Spreads by Qtr'!D79/10000</f>
        <v>2.6944864004999999E-2</v>
      </c>
      <c r="E79" s="30">
        <f>'Treasury Yields by Qtr'!E10+'Current Spreads by Qtr'!E79/10000</f>
        <v>2.5366452744999997E-2</v>
      </c>
      <c r="F79" s="30">
        <f>'Treasury Yields by Qtr'!F10+'Current Spreads by Qtr'!F79/10000</f>
        <v>2.4973692549E-2</v>
      </c>
      <c r="G79" s="30">
        <f>'Treasury Yields by Qtr'!G10+'Current Spreads by Qtr'!G79/10000</f>
        <v>2.8683332492000002E-2</v>
      </c>
      <c r="H79" s="30">
        <f>'Treasury Yields by Qtr'!H10+'Current Spreads by Qtr'!H79/10000</f>
        <v>2.4757994319000002E-2</v>
      </c>
      <c r="I79" s="30">
        <f>'Treasury Yields by Qtr'!I10+'Current Spreads by Qtr'!I79/10000</f>
        <v>2.020229342E-2</v>
      </c>
      <c r="J79" s="30">
        <f>'Treasury Yields by Qtr'!J10+'Current Spreads by Qtr'!J79/10000</f>
        <v>2.0883328098999999E-2</v>
      </c>
    </row>
    <row r="80" spans="1:10" x14ac:dyDescent="0.25">
      <c r="A80" s="79">
        <f t="shared" si="2"/>
        <v>6</v>
      </c>
      <c r="B80" s="30">
        <f>'Treasury Yields by Qtr'!B11+'Current Spreads by Qtr'!B80/10000</f>
        <v>2.8264143117532121E-2</v>
      </c>
      <c r="C80" s="30">
        <f>'Treasury Yields by Qtr'!C11+'Current Spreads by Qtr'!C80/10000</f>
        <v>2.7790744467E-2</v>
      </c>
      <c r="D80" s="30">
        <f>'Treasury Yields by Qtr'!D11+'Current Spreads by Qtr'!D80/10000</f>
        <v>2.9464497149000003E-2</v>
      </c>
      <c r="E80" s="30">
        <f>'Treasury Yields by Qtr'!E11+'Current Spreads by Qtr'!E80/10000</f>
        <v>2.8331021397999999E-2</v>
      </c>
      <c r="F80" s="30">
        <f>'Treasury Yields by Qtr'!F11+'Current Spreads by Qtr'!F80/10000</f>
        <v>2.7938142151999999E-2</v>
      </c>
      <c r="G80" s="30">
        <f>'Treasury Yields by Qtr'!G11+'Current Spreads by Qtr'!G80/10000</f>
        <v>3.1080866818999998E-2</v>
      </c>
      <c r="H80" s="30">
        <f>'Treasury Yields by Qtr'!H11+'Current Spreads by Qtr'!H80/10000</f>
        <v>2.7343976369999998E-2</v>
      </c>
      <c r="I80" s="30">
        <f>'Treasury Yields by Qtr'!I11+'Current Spreads by Qtr'!I80/10000</f>
        <v>2.2431443456E-2</v>
      </c>
      <c r="J80" s="30">
        <f>'Treasury Yields by Qtr'!J11+'Current Spreads by Qtr'!J80/10000</f>
        <v>2.2769919276E-2</v>
      </c>
    </row>
    <row r="81" spans="1:10" x14ac:dyDescent="0.25">
      <c r="A81" s="79">
        <f t="shared" si="2"/>
        <v>7</v>
      </c>
      <c r="B81" s="30">
        <f>'Treasury Yields by Qtr'!B12+'Current Spreads by Qtr'!B81/10000</f>
        <v>3.0531813217774113E-2</v>
      </c>
      <c r="C81" s="30">
        <f>'Treasury Yields by Qtr'!C12+'Current Spreads by Qtr'!C81/10000</f>
        <v>2.9659518328666666E-2</v>
      </c>
      <c r="D81" s="30">
        <f>'Treasury Yields by Qtr'!D12+'Current Spreads by Qtr'!D81/10000</f>
        <v>3.0918430874000001E-2</v>
      </c>
      <c r="E81" s="30">
        <f>'Treasury Yields by Qtr'!E12+'Current Spreads by Qtr'!E81/10000</f>
        <v>3.0650066744333335E-2</v>
      </c>
      <c r="F81" s="30">
        <f>'Treasury Yields by Qtr'!F12+'Current Spreads by Qtr'!F81/10000</f>
        <v>3.0220043322666666E-2</v>
      </c>
      <c r="G81" s="30">
        <f>'Treasury Yields by Qtr'!G12+'Current Spreads by Qtr'!G81/10000</f>
        <v>3.2912476772333332E-2</v>
      </c>
      <c r="H81" s="30">
        <f>'Treasury Yields by Qtr'!H12+'Current Spreads by Qtr'!H81/10000</f>
        <v>2.9342996300333334E-2</v>
      </c>
      <c r="I81" s="30">
        <f>'Treasury Yields by Qtr'!I12+'Current Spreads by Qtr'!I81/10000</f>
        <v>2.4300679568666668E-2</v>
      </c>
      <c r="J81" s="30">
        <f>'Treasury Yields by Qtr'!J12+'Current Spreads by Qtr'!J81/10000</f>
        <v>2.4544876476999999E-2</v>
      </c>
    </row>
    <row r="82" spans="1:10" x14ac:dyDescent="0.25">
      <c r="A82" s="79">
        <f t="shared" si="2"/>
        <v>8</v>
      </c>
      <c r="B82" s="30">
        <f>'Treasury Yields by Qtr'!B13+'Current Spreads by Qtr'!B82/10000</f>
        <v>3.2491662773974903E-2</v>
      </c>
      <c r="C82" s="30">
        <f>'Treasury Yields by Qtr'!C13+'Current Spreads by Qtr'!C82/10000</f>
        <v>3.1224838957333335E-2</v>
      </c>
      <c r="D82" s="30">
        <f>'Treasury Yields by Qtr'!D13+'Current Spreads by Qtr'!D82/10000</f>
        <v>3.2129198385000002E-2</v>
      </c>
      <c r="E82" s="30">
        <f>'Treasury Yields by Qtr'!E13+'Current Spreads by Qtr'!E82/10000</f>
        <v>3.2544659314666664E-2</v>
      </c>
      <c r="F82" s="30">
        <f>'Treasury Yields by Qtr'!F13+'Current Spreads by Qtr'!F82/10000</f>
        <v>3.2119372706333332E-2</v>
      </c>
      <c r="G82" s="30">
        <f>'Treasury Yields by Qtr'!G13+'Current Spreads by Qtr'!G82/10000</f>
        <v>3.4469189549666671E-2</v>
      </c>
      <c r="H82" s="30">
        <f>'Treasury Yields by Qtr'!H13+'Current Spreads by Qtr'!H82/10000</f>
        <v>3.0943761867666668E-2</v>
      </c>
      <c r="I82" s="30">
        <f>'Treasury Yields by Qtr'!I13+'Current Spreads by Qtr'!I82/10000</f>
        <v>2.5775573326333331E-2</v>
      </c>
      <c r="J82" s="30">
        <f>'Treasury Yields by Qtr'!J13+'Current Spreads by Qtr'!J82/10000</f>
        <v>2.6034947638000003E-2</v>
      </c>
    </row>
    <row r="83" spans="1:10" x14ac:dyDescent="0.25">
      <c r="A83" s="79">
        <f t="shared" si="2"/>
        <v>9</v>
      </c>
      <c r="B83" s="30">
        <f>'Treasury Yields by Qtr'!B14+'Current Spreads by Qtr'!B83/10000</f>
        <v>3.42225743318691E-2</v>
      </c>
      <c r="C83" s="30">
        <f>'Treasury Yields by Qtr'!C14+'Current Spreads by Qtr'!C83/10000</f>
        <v>3.2587448115999999E-2</v>
      </c>
      <c r="D83" s="30">
        <f>'Treasury Yields by Qtr'!D14+'Current Spreads by Qtr'!D83/10000</f>
        <v>3.3167967211000002E-2</v>
      </c>
      <c r="E83" s="30">
        <f>'Treasury Yields by Qtr'!E14+'Current Spreads by Qtr'!E83/10000</f>
        <v>3.4178870302000001E-2</v>
      </c>
      <c r="F83" s="30">
        <f>'Treasury Yields by Qtr'!F14+'Current Spreads by Qtr'!F83/10000</f>
        <v>3.3781064565999996E-2</v>
      </c>
      <c r="G83" s="30">
        <f>'Treasury Yields by Qtr'!G14+'Current Spreads by Qtr'!G83/10000</f>
        <v>3.5853921115999998E-2</v>
      </c>
      <c r="H83" s="30">
        <f>'Treasury Yields by Qtr'!H14+'Current Spreads by Qtr'!H83/10000</f>
        <v>3.230040344E-2</v>
      </c>
      <c r="I83" s="30">
        <f>'Treasury Yields by Qtr'!I14+'Current Spreads by Qtr'!I83/10000</f>
        <v>2.7019535341E-2</v>
      </c>
      <c r="J83" s="30">
        <f>'Treasury Yields by Qtr'!J14+'Current Spreads by Qtr'!J83/10000</f>
        <v>2.7357861366999997E-2</v>
      </c>
    </row>
    <row r="84" spans="1:10" x14ac:dyDescent="0.25">
      <c r="A84" s="79">
        <f t="shared" si="2"/>
        <v>10</v>
      </c>
      <c r="B84" s="30">
        <f>'Treasury Yields by Qtr'!B15+'Current Spreads by Qtr'!B84/10000</f>
        <v>3.5447476133095693E-2</v>
      </c>
      <c r="C84" s="30">
        <f>'Treasury Yields by Qtr'!C15+'Current Spreads by Qtr'!C84/10000</f>
        <v>3.3495414883666669E-2</v>
      </c>
      <c r="D84" s="30">
        <f>'Treasury Yields by Qtr'!D15+'Current Spreads by Qtr'!D84/10000</f>
        <v>3.404797219933333E-2</v>
      </c>
      <c r="E84" s="30">
        <f>'Treasury Yields by Qtr'!E15+'Current Spreads by Qtr'!E84/10000</f>
        <v>3.5336025532999998E-2</v>
      </c>
      <c r="F84" s="30">
        <f>'Treasury Yields by Qtr'!F15+'Current Spreads by Qtr'!F84/10000</f>
        <v>3.4877217312666672E-2</v>
      </c>
      <c r="G84" s="30">
        <f>'Treasury Yields by Qtr'!G15+'Current Spreads by Qtr'!G84/10000</f>
        <v>3.6831341247333331E-2</v>
      </c>
      <c r="H84" s="30">
        <f>'Treasury Yields by Qtr'!H15+'Current Spreads by Qtr'!H84/10000</f>
        <v>3.3301414872333332E-2</v>
      </c>
      <c r="I84" s="30">
        <f>'Treasury Yields by Qtr'!I15+'Current Spreads by Qtr'!I84/10000</f>
        <v>2.7864437872666667E-2</v>
      </c>
      <c r="J84" s="30">
        <f>'Treasury Yields by Qtr'!J15+'Current Spreads by Qtr'!J84/10000</f>
        <v>2.8233796845000003E-2</v>
      </c>
    </row>
    <row r="85" spans="1:10" x14ac:dyDescent="0.25">
      <c r="A85" s="79">
        <f t="shared" si="2"/>
        <v>11</v>
      </c>
      <c r="B85" s="30">
        <f>'Treasury Yields by Qtr'!B16+'Current Spreads by Qtr'!B85/10000</f>
        <v>3.6514552112630674E-2</v>
      </c>
      <c r="C85" s="30">
        <f>'Treasury Yields by Qtr'!C16+'Current Spreads by Qtr'!C85/10000</f>
        <v>3.4298811513333333E-2</v>
      </c>
      <c r="D85" s="30">
        <f>'Treasury Yields by Qtr'!D16+'Current Spreads by Qtr'!D85/10000</f>
        <v>3.4823436515666668E-2</v>
      </c>
      <c r="E85" s="30">
        <f>'Treasury Yields by Qtr'!E16+'Current Spreads by Qtr'!E85/10000</f>
        <v>3.6396817205000001E-2</v>
      </c>
      <c r="F85" s="30">
        <f>'Treasury Yields by Qtr'!F16+'Current Spreads by Qtr'!F85/10000</f>
        <v>3.5874914135333336E-2</v>
      </c>
      <c r="G85" s="30">
        <f>'Treasury Yields by Qtr'!G16+'Current Spreads by Qtr'!G85/10000</f>
        <v>3.7735093549666671E-2</v>
      </c>
      <c r="H85" s="30">
        <f>'Treasury Yields by Qtr'!H16+'Current Spreads by Qtr'!H85/10000</f>
        <v>3.4222646511666663E-2</v>
      </c>
      <c r="I85" s="30">
        <f>'Treasury Yields by Qtr'!I16+'Current Spreads by Qtr'!I85/10000</f>
        <v>2.865169463233333E-2</v>
      </c>
      <c r="J85" s="30">
        <f>'Treasury Yields by Qtr'!J16+'Current Spreads by Qtr'!J85/10000</f>
        <v>2.9067914613999997E-2</v>
      </c>
    </row>
    <row r="86" spans="1:10" x14ac:dyDescent="0.25">
      <c r="A86" s="79">
        <f t="shared" si="2"/>
        <v>12</v>
      </c>
      <c r="B86" s="30">
        <f>'Treasury Yields by Qtr'!B17+'Current Spreads by Qtr'!B86/10000</f>
        <v>3.7445486175004872E-2</v>
      </c>
      <c r="C86" s="30">
        <f>'Treasury Yields by Qtr'!C17+'Current Spreads by Qtr'!C86/10000</f>
        <v>3.5024102245000001E-2</v>
      </c>
      <c r="D86" s="30">
        <f>'Treasury Yields by Qtr'!D17+'Current Spreads by Qtr'!D86/10000</f>
        <v>3.5512870624999998E-2</v>
      </c>
      <c r="E86" s="30">
        <f>'Treasury Yields by Qtr'!E17+'Current Spreads by Qtr'!E86/10000</f>
        <v>3.7402939836000001E-2</v>
      </c>
      <c r="F86" s="30">
        <f>'Treasury Yields by Qtr'!F17+'Current Spreads by Qtr'!F86/10000</f>
        <v>3.6811887818000003E-2</v>
      </c>
      <c r="G86" s="30">
        <f>'Treasury Yields by Qtr'!G17+'Current Spreads by Qtr'!G86/10000</f>
        <v>3.8592059457999997E-2</v>
      </c>
      <c r="H86" s="30">
        <f>'Treasury Yields by Qtr'!H17+'Current Spreads by Qtr'!H86/10000</f>
        <v>3.5109425107000006E-2</v>
      </c>
      <c r="I86" s="30">
        <f>'Treasury Yields by Qtr'!I17+'Current Spreads by Qtr'!I86/10000</f>
        <v>2.9429057081999999E-2</v>
      </c>
      <c r="J86" s="30">
        <f>'Treasury Yields by Qtr'!J17+'Current Spreads by Qtr'!J86/10000</f>
        <v>2.9895195977000001E-2</v>
      </c>
    </row>
    <row r="87" spans="1:10" x14ac:dyDescent="0.25">
      <c r="A87" s="79">
        <f t="shared" si="2"/>
        <v>13</v>
      </c>
      <c r="B87" s="30">
        <f>'Treasury Yields by Qtr'!B18+'Current Spreads by Qtr'!B87/10000</f>
        <v>3.8269483605959956E-2</v>
      </c>
      <c r="C87" s="30">
        <f>'Treasury Yields by Qtr'!C18+'Current Spreads by Qtr'!C87/10000</f>
        <v>3.5690765365666663E-2</v>
      </c>
      <c r="D87" s="30">
        <f>'Treasury Yields by Qtr'!D18+'Current Spreads by Qtr'!D87/10000</f>
        <v>3.6134111833333329E-2</v>
      </c>
      <c r="E87" s="30">
        <f>'Treasury Yields by Qtr'!E18+'Current Spreads by Qtr'!E87/10000</f>
        <v>3.8368485666999998E-2</v>
      </c>
      <c r="F87" s="30">
        <f>'Treasury Yields by Qtr'!F18+'Current Spreads by Qtr'!F87/10000</f>
        <v>3.7712770578666663E-2</v>
      </c>
      <c r="G87" s="30">
        <f>'Treasury Yields by Qtr'!G18+'Current Spreads by Qtr'!G87/10000</f>
        <v>3.941825427733333E-2</v>
      </c>
      <c r="H87" s="30">
        <f>'Treasury Yields by Qtr'!H18+'Current Spreads by Qtr'!H87/10000</f>
        <v>3.5990055054333336E-2</v>
      </c>
      <c r="I87" s="30">
        <f>'Treasury Yields by Qtr'!I18+'Current Spreads by Qtr'!I87/10000</f>
        <v>3.0227595724666666E-2</v>
      </c>
      <c r="J87" s="30">
        <f>'Treasury Yields by Qtr'!J18+'Current Spreads by Qtr'!J87/10000</f>
        <v>3.0736089971E-2</v>
      </c>
    </row>
    <row r="88" spans="1:10" x14ac:dyDescent="0.25">
      <c r="A88" s="79">
        <f t="shared" si="2"/>
        <v>14</v>
      </c>
      <c r="B88" s="30">
        <f>'Treasury Yields by Qtr'!B19+'Current Spreads by Qtr'!B88/10000</f>
        <v>3.9009984228422147E-2</v>
      </c>
      <c r="C88" s="30">
        <f>'Treasury Yields by Qtr'!C19+'Current Spreads by Qtr'!C88/10000</f>
        <v>3.6313007977333334E-2</v>
      </c>
      <c r="D88" s="30">
        <f>'Treasury Yields by Qtr'!D19+'Current Spreads by Qtr'!D88/10000</f>
        <v>3.6700234107666665E-2</v>
      </c>
      <c r="E88" s="30">
        <f>'Treasury Yields by Qtr'!E19+'Current Spreads by Qtr'!E88/10000</f>
        <v>3.9297358125000001E-2</v>
      </c>
      <c r="F88" s="30">
        <f>'Treasury Yields by Qtr'!F19+'Current Spreads by Qtr'!F88/10000</f>
        <v>3.8580263779333331E-2</v>
      </c>
      <c r="G88" s="30">
        <f>'Treasury Yields by Qtr'!G19+'Current Spreads by Qtr'!G88/10000</f>
        <v>4.0216710975666668E-2</v>
      </c>
      <c r="H88" s="30">
        <f>'Treasury Yields by Qtr'!H19+'Current Spreads by Qtr'!H88/10000</f>
        <v>3.6878592365666665E-2</v>
      </c>
      <c r="I88" s="30">
        <f>'Treasury Yields by Qtr'!I19+'Current Spreads by Qtr'!I88/10000</f>
        <v>3.105901551833333E-2</v>
      </c>
      <c r="J88" s="30">
        <f>'Treasury Yields by Qtr'!J19+'Current Spreads by Qtr'!J88/10000</f>
        <v>3.1593317085000003E-2</v>
      </c>
    </row>
    <row r="89" spans="1:10" x14ac:dyDescent="0.25">
      <c r="A89" s="79">
        <f t="shared" si="2"/>
        <v>15</v>
      </c>
      <c r="B89" s="30">
        <f>'Treasury Yields by Qtr'!B20+'Current Spreads by Qtr'!B89/10000</f>
        <v>3.9683652349248137E-2</v>
      </c>
      <c r="C89" s="30">
        <f>'Treasury Yields by Qtr'!C20+'Current Spreads by Qtr'!C89/10000</f>
        <v>3.6901021045000003E-2</v>
      </c>
      <c r="D89" s="30">
        <f>'Treasury Yields by Qtr'!D20+'Current Spreads by Qtr'!D89/10000</f>
        <v>3.7221052516999996E-2</v>
      </c>
      <c r="E89" s="30">
        <f>'Treasury Yields by Qtr'!E20+'Current Spreads by Qtr'!E89/10000</f>
        <v>4.0192474797999998E-2</v>
      </c>
      <c r="F89" s="30">
        <f>'Treasury Yields by Qtr'!F20+'Current Spreads by Qtr'!F89/10000</f>
        <v>3.9419018230999997E-2</v>
      </c>
      <c r="G89" s="30">
        <f>'Treasury Yields by Qtr'!G20+'Current Spreads by Qtr'!G89/10000</f>
        <v>4.0992575148999996E-2</v>
      </c>
      <c r="H89" s="30">
        <f>'Treasury Yields by Qtr'!H20+'Current Spreads by Qtr'!H89/10000</f>
        <v>3.7769734530000001E-2</v>
      </c>
      <c r="I89" s="30">
        <f>'Treasury Yields by Qtr'!I20+'Current Spreads by Qtr'!I89/10000</f>
        <v>3.1912690112999999E-2</v>
      </c>
      <c r="J89" s="30">
        <f>'Treasury Yields by Qtr'!J20+'Current Spreads by Qtr'!J89/10000</f>
        <v>3.2457119797E-2</v>
      </c>
    </row>
    <row r="90" spans="1:10" x14ac:dyDescent="0.25">
      <c r="A90" s="79">
        <f t="shared" si="2"/>
        <v>16</v>
      </c>
      <c r="B90" s="30">
        <f>'Treasury Yields by Qtr'!B21+'Current Spreads by Qtr'!B90/10000</f>
        <v>4.0303550561460323E-2</v>
      </c>
      <c r="C90" s="30">
        <f>'Treasury Yields by Qtr'!C21+'Current Spreads by Qtr'!C90/10000</f>
        <v>3.7462879743666661E-2</v>
      </c>
      <c r="D90" s="30">
        <f>'Treasury Yields by Qtr'!D21+'Current Spreads by Qtr'!D90/10000</f>
        <v>3.7703670439333335E-2</v>
      </c>
      <c r="E90" s="30">
        <f>'Treasury Yields by Qtr'!E21+'Current Spreads by Qtr'!E90/10000</f>
        <v>4.1055391671999994E-2</v>
      </c>
      <c r="F90" s="30">
        <f>'Treasury Yields by Qtr'!F21+'Current Spreads by Qtr'!F90/10000</f>
        <v>4.0230609602666667E-2</v>
      </c>
      <c r="G90" s="30">
        <f>'Treasury Yields by Qtr'!G21+'Current Spreads by Qtr'!G90/10000</f>
        <v>4.174845461533333E-2</v>
      </c>
      <c r="H90" s="30">
        <f>'Treasury Yields by Qtr'!H21+'Current Spreads by Qtr'!H90/10000</f>
        <v>3.8659657597333336E-2</v>
      </c>
      <c r="I90" s="30">
        <f>'Treasury Yields by Qtr'!I21+'Current Spreads by Qtr'!I90/10000</f>
        <v>3.2780356871666666E-2</v>
      </c>
      <c r="J90" s="30">
        <f>'Treasury Yields by Qtr'!J21+'Current Spreads by Qtr'!J90/10000</f>
        <v>3.3321180344000001E-2</v>
      </c>
    </row>
    <row r="91" spans="1:10" x14ac:dyDescent="0.25">
      <c r="A91" s="79">
        <f t="shared" si="2"/>
        <v>17</v>
      </c>
      <c r="B91" s="30">
        <f>'Treasury Yields by Qtr'!B22+'Current Spreads by Qtr'!B91/10000</f>
        <v>4.0879551998098215E-2</v>
      </c>
      <c r="C91" s="30">
        <f>'Treasury Yields by Qtr'!C22+'Current Spreads by Qtr'!C91/10000</f>
        <v>3.8004758297333338E-2</v>
      </c>
      <c r="D91" s="30">
        <f>'Treasury Yields by Qtr'!D22+'Current Spreads by Qtr'!D91/10000</f>
        <v>3.8153508532666663E-2</v>
      </c>
      <c r="E91" s="30">
        <f>'Treasury Yields by Qtr'!E22+'Current Spreads by Qtr'!E91/10000</f>
        <v>4.1886981226999999E-2</v>
      </c>
      <c r="F91" s="30">
        <f>'Treasury Yields by Qtr'!F22+'Current Spreads by Qtr'!F91/10000</f>
        <v>4.1017552383333336E-2</v>
      </c>
      <c r="G91" s="30">
        <f>'Treasury Yields by Qtr'!G22+'Current Spreads by Qtr'!G91/10000</f>
        <v>4.2487331931666664E-2</v>
      </c>
      <c r="H91" s="30">
        <f>'Treasury Yields by Qtr'!H22+'Current Spreads by Qtr'!H91/10000</f>
        <v>3.9541293755666666E-2</v>
      </c>
      <c r="I91" s="30">
        <f>'Treasury Yields by Qtr'!I22+'Current Spreads by Qtr'!I91/10000</f>
        <v>3.3651528194333327E-2</v>
      </c>
      <c r="J91" s="30">
        <f>'Treasury Yields by Qtr'!J22+'Current Spreads by Qtr'!J91/10000</f>
        <v>3.4176056446999996E-2</v>
      </c>
    </row>
    <row r="92" spans="1:10" x14ac:dyDescent="0.25">
      <c r="A92" s="79">
        <f t="shared" si="2"/>
        <v>18</v>
      </c>
      <c r="B92" s="30">
        <f>'Treasury Yields by Qtr'!B23+'Current Spreads by Qtr'!B92/10000</f>
        <v>4.1419556354729409E-2</v>
      </c>
      <c r="C92" s="30">
        <f>'Treasury Yields by Qtr'!C23+'Current Spreads by Qtr'!C92/10000</f>
        <v>3.8531650006E-2</v>
      </c>
      <c r="D92" s="30">
        <f>'Treasury Yields by Qtr'!D23+'Current Spreads by Qtr'!D92/10000</f>
        <v>3.8574339560000004E-2</v>
      </c>
      <c r="E92" s="30">
        <f>'Treasury Yields by Qtr'!E23+'Current Spreads by Qtr'!E92/10000</f>
        <v>4.2686942277999997E-2</v>
      </c>
      <c r="F92" s="30">
        <f>'Treasury Yields by Qtr'!F23+'Current Spreads by Qtr'!F92/10000</f>
        <v>4.1777346817999994E-2</v>
      </c>
      <c r="G92" s="30">
        <f>'Treasury Yields by Qtr'!G23+'Current Spreads by Qtr'!G92/10000</f>
        <v>4.3208101043000005E-2</v>
      </c>
      <c r="H92" s="30">
        <f>'Treasury Yields by Qtr'!H23+'Current Spreads by Qtr'!H92/10000</f>
        <v>4.0412294503000004E-2</v>
      </c>
      <c r="I92" s="30">
        <f>'Treasury Yields by Qtr'!I23+'Current Spreads by Qtr'!I92/10000</f>
        <v>3.4521245913000001E-2</v>
      </c>
      <c r="J92" s="30">
        <f>'Treasury Yields by Qtr'!J23+'Current Spreads by Qtr'!J92/10000</f>
        <v>3.5017902382999996E-2</v>
      </c>
    </row>
    <row r="93" spans="1:10" x14ac:dyDescent="0.25">
      <c r="A93" s="79">
        <f t="shared" si="2"/>
        <v>19</v>
      </c>
      <c r="B93" s="30">
        <f>'Treasury Yields by Qtr'!B24+'Current Spreads by Qtr'!B93/10000</f>
        <v>4.192941901675569E-2</v>
      </c>
      <c r="C93" s="30">
        <f>'Treasury Yields by Qtr'!C24+'Current Spreads by Qtr'!C93/10000</f>
        <v>3.9047351514666664E-2</v>
      </c>
      <c r="D93" s="30">
        <f>'Treasury Yields by Qtr'!D24+'Current Spreads by Qtr'!D93/10000</f>
        <v>3.8969332067333336E-2</v>
      </c>
      <c r="E93" s="30">
        <f>'Treasury Yields by Qtr'!E24+'Current Spreads by Qtr'!E93/10000</f>
        <v>4.3455010591000001E-2</v>
      </c>
      <c r="F93" s="30">
        <f>'Treasury Yields by Qtr'!F24+'Current Spreads by Qtr'!F93/10000</f>
        <v>4.2511413409666667E-2</v>
      </c>
      <c r="G93" s="30">
        <f>'Treasury Yields by Qtr'!G24+'Current Spreads by Qtr'!G93/10000</f>
        <v>4.3912795107333327E-2</v>
      </c>
      <c r="H93" s="30">
        <f>'Treasury Yields by Qtr'!H24+'Current Spreads by Qtr'!H93/10000</f>
        <v>4.1269398855333331E-2</v>
      </c>
      <c r="I93" s="30">
        <f>'Treasury Yields by Qtr'!I24+'Current Spreads by Qtr'!I93/10000</f>
        <v>3.5384451343666662E-2</v>
      </c>
      <c r="J93" s="30">
        <f>'Treasury Yields by Qtr'!J24+'Current Spreads by Qtr'!J93/10000</f>
        <v>3.5841893799000005E-2</v>
      </c>
    </row>
    <row r="94" spans="1:10" x14ac:dyDescent="0.25">
      <c r="A94" s="79">
        <f t="shared" si="2"/>
        <v>20</v>
      </c>
      <c r="B94" s="30">
        <f>'Treasury Yields by Qtr'!B25+'Current Spreads by Qtr'!B94/10000</f>
        <v>4.2414357168777388E-2</v>
      </c>
      <c r="C94" s="30">
        <f>'Treasury Yields by Qtr'!C25+'Current Spreads by Qtr'!C94/10000</f>
        <v>3.9555257414333335E-2</v>
      </c>
      <c r="D94" s="30">
        <f>'Treasury Yields by Qtr'!D25+'Current Spreads by Qtr'!D94/10000</f>
        <v>3.9340810908666667E-2</v>
      </c>
      <c r="E94" s="30">
        <f>'Treasury Yields by Qtr'!E25+'Current Spreads by Qtr'!E94/10000</f>
        <v>4.4190305898999999E-2</v>
      </c>
      <c r="F94" s="30">
        <f>'Treasury Yields by Qtr'!F25+'Current Spreads by Qtr'!F94/10000</f>
        <v>4.3219245049333332E-2</v>
      </c>
      <c r="G94" s="30">
        <f>'Treasury Yields by Qtr'!G25+'Current Spreads by Qtr'!G94/10000</f>
        <v>4.4601691153666662E-2</v>
      </c>
      <c r="H94" s="30">
        <f>'Treasury Yields by Qtr'!H25+'Current Spreads by Qtr'!H94/10000</f>
        <v>4.2110878538666664E-2</v>
      </c>
      <c r="I94" s="30">
        <f>'Treasury Yields by Qtr'!I25+'Current Spreads by Qtr'!I94/10000</f>
        <v>3.6237787369333335E-2</v>
      </c>
      <c r="J94" s="30">
        <f>'Treasury Yields by Qtr'!J25+'Current Spreads by Qtr'!J94/10000</f>
        <v>3.6645160450000006E-2</v>
      </c>
    </row>
    <row r="95" spans="1:10" x14ac:dyDescent="0.25">
      <c r="A95" s="79">
        <f t="shared" si="2"/>
        <v>21</v>
      </c>
      <c r="B95" s="30">
        <f>'Treasury Yields by Qtr'!B26+'Current Spreads by Qtr'!B95/10000</f>
        <v>4.2878515181544868E-2</v>
      </c>
      <c r="C95" s="30">
        <f>'Treasury Yields by Qtr'!C26+'Current Spreads by Qtr'!C95/10000</f>
        <v>4.0058170871999997E-2</v>
      </c>
      <c r="D95" s="30">
        <f>'Treasury Yields by Qtr'!D26+'Current Spreads by Qtr'!D95/10000</f>
        <v>3.9690635121000004E-2</v>
      </c>
      <c r="E95" s="30">
        <f>'Treasury Yields by Qtr'!E26+'Current Spreads by Qtr'!E95/10000</f>
        <v>4.4891719646E-2</v>
      </c>
      <c r="F95" s="30">
        <f>'Treasury Yields by Qtr'!F26+'Current Spreads by Qtr'!F95/10000</f>
        <v>4.3905768787000005E-2</v>
      </c>
      <c r="G95" s="30">
        <f>'Treasury Yields by Qtr'!G26+'Current Spreads by Qtr'!G95/10000</f>
        <v>4.5280089812999996E-2</v>
      </c>
      <c r="H95" s="30">
        <f>'Treasury Yields by Qtr'!H26+'Current Spreads by Qtr'!H95/10000</f>
        <v>4.2935764707000001E-2</v>
      </c>
      <c r="I95" s="30">
        <f>'Treasury Yields by Qtr'!I26+'Current Spreads by Qtr'!I95/10000</f>
        <v>3.7079042381000002E-2</v>
      </c>
      <c r="J95" s="30">
        <f>'Treasury Yields by Qtr'!J26+'Current Spreads by Qtr'!J95/10000</f>
        <v>3.7424909854999994E-2</v>
      </c>
    </row>
    <row r="96" spans="1:10" x14ac:dyDescent="0.25">
      <c r="A96" s="79">
        <f t="shared" si="2"/>
        <v>22</v>
      </c>
      <c r="B96" s="30">
        <f>'Treasury Yields by Qtr'!B27+'Current Spreads by Qtr'!B96/10000</f>
        <v>4.3325520018061559E-2</v>
      </c>
      <c r="C96" s="30">
        <f>'Treasury Yields by Qtr'!C27+'Current Spreads by Qtr'!C96/10000</f>
        <v>4.0558556084666665E-2</v>
      </c>
      <c r="D96" s="30">
        <f>'Treasury Yields by Qtr'!D27+'Current Spreads by Qtr'!D96/10000</f>
        <v>4.001990673533333E-2</v>
      </c>
      <c r="E96" s="30">
        <f>'Treasury Yields by Qtr'!E27+'Current Spreads by Qtr'!E96/10000</f>
        <v>4.5557346951E-2</v>
      </c>
      <c r="F96" s="30">
        <f>'Treasury Yields by Qtr'!F27+'Current Spreads by Qtr'!F96/10000</f>
        <v>4.4558530055666665E-2</v>
      </c>
      <c r="G96" s="30">
        <f>'Treasury Yields by Qtr'!G27+'Current Spreads by Qtr'!G96/10000</f>
        <v>4.5937708462333332E-2</v>
      </c>
      <c r="H96" s="30">
        <f>'Treasury Yields by Qtr'!H27+'Current Spreads by Qtr'!H96/10000</f>
        <v>4.3733254411333335E-2</v>
      </c>
      <c r="I96" s="30">
        <f>'Treasury Yields by Qtr'!I27+'Current Spreads by Qtr'!I96/10000</f>
        <v>3.7896786910666669E-2</v>
      </c>
      <c r="J96" s="30">
        <f>'Treasury Yields by Qtr'!J27+'Current Spreads by Qtr'!J96/10000</f>
        <v>3.8171015564000002E-2</v>
      </c>
    </row>
    <row r="97" spans="1:10" x14ac:dyDescent="0.25">
      <c r="A97" s="79">
        <f t="shared" si="2"/>
        <v>23</v>
      </c>
      <c r="B97" s="30">
        <f>'Treasury Yields by Qtr'!B28+'Current Spreads by Qtr'!B97/10000</f>
        <v>4.3758065747329954E-2</v>
      </c>
      <c r="C97" s="30">
        <f>'Treasury Yields by Qtr'!C28+'Current Spreads by Qtr'!C97/10000</f>
        <v>4.1058313969333335E-2</v>
      </c>
      <c r="D97" s="30">
        <f>'Treasury Yields by Qtr'!D28+'Current Spreads by Qtr'!D97/10000</f>
        <v>4.0329720268666672E-2</v>
      </c>
      <c r="E97" s="30">
        <f>'Treasury Yields by Qtr'!E28+'Current Spreads by Qtr'!E97/10000</f>
        <v>4.618552268E-2</v>
      </c>
      <c r="F97" s="30">
        <f>'Treasury Yields by Qtr'!F28+'Current Spreads by Qtr'!F97/10000</f>
        <v>4.5182063726333335E-2</v>
      </c>
      <c r="G97" s="30">
        <f>'Treasury Yields by Qtr'!G28+'Current Spreads by Qtr'!G97/10000</f>
        <v>4.6579482682666665E-2</v>
      </c>
      <c r="H97" s="30">
        <f>'Treasury Yields by Qtr'!H28+'Current Spreads by Qtr'!H97/10000</f>
        <v>4.4505362118666666E-2</v>
      </c>
      <c r="I97" s="30">
        <f>'Treasury Yields by Qtr'!I28+'Current Spreads by Qtr'!I97/10000</f>
        <v>3.869203311833333E-2</v>
      </c>
      <c r="J97" s="30">
        <f>'Treasury Yields by Qtr'!J28+'Current Spreads by Qtr'!J97/10000</f>
        <v>3.8883721948000001E-2</v>
      </c>
    </row>
    <row r="98" spans="1:10" x14ac:dyDescent="0.25">
      <c r="A98" s="79">
        <f t="shared" si="2"/>
        <v>24</v>
      </c>
      <c r="B98" s="30">
        <f>'Treasury Yields by Qtr'!B29+'Current Spreads by Qtr'!B98/10000</f>
        <v>4.4178863259137245E-2</v>
      </c>
      <c r="C98" s="30">
        <f>'Treasury Yields by Qtr'!C29+'Current Spreads by Qtr'!C98/10000</f>
        <v>4.1559414545999998E-2</v>
      </c>
      <c r="D98" s="30">
        <f>'Treasury Yields by Qtr'!D29+'Current Spreads by Qtr'!D98/10000</f>
        <v>4.0620772987000002E-2</v>
      </c>
      <c r="E98" s="30">
        <f>'Treasury Yields by Qtr'!E29+'Current Spreads by Qtr'!E98/10000</f>
        <v>4.6774155612999996E-2</v>
      </c>
      <c r="F98" s="30">
        <f>'Treasury Yields by Qtr'!F29+'Current Spreads by Qtr'!F98/10000</f>
        <v>4.5774956586999996E-2</v>
      </c>
      <c r="G98" s="30">
        <f>'Treasury Yields by Qtr'!G29+'Current Spreads by Qtr'!G98/10000</f>
        <v>4.7204886887000003E-2</v>
      </c>
      <c r="H98" s="30">
        <f>'Treasury Yields by Qtr'!H29+'Current Spreads by Qtr'!H98/10000</f>
        <v>4.5250284496999998E-2</v>
      </c>
      <c r="I98" s="30">
        <f>'Treasury Yields by Qtr'!I29+'Current Spreads by Qtr'!I98/10000</f>
        <v>3.9462565796999999E-2</v>
      </c>
      <c r="J98" s="30">
        <f>'Treasury Yields by Qtr'!J29+'Current Spreads by Qtr'!J98/10000</f>
        <v>3.9560320989000003E-2</v>
      </c>
    </row>
    <row r="99" spans="1:10" x14ac:dyDescent="0.25">
      <c r="A99" s="79">
        <f t="shared" si="2"/>
        <v>25</v>
      </c>
      <c r="B99" s="30">
        <f>'Treasury Yields by Qtr'!B30+'Current Spreads by Qtr'!B99/10000</f>
        <v>4.4590165716459539E-2</v>
      </c>
      <c r="C99" s="30">
        <f>'Treasury Yields by Qtr'!C30+'Current Spreads by Qtr'!C99/10000</f>
        <v>4.2063541096666671E-2</v>
      </c>
      <c r="D99" s="30">
        <f>'Treasury Yields by Qtr'!D30+'Current Spreads by Qtr'!D99/10000</f>
        <v>4.089363721633333E-2</v>
      </c>
      <c r="E99" s="30">
        <f>'Treasury Yields by Qtr'!E30+'Current Spreads by Qtr'!E99/10000</f>
        <v>4.7321064278000001E-2</v>
      </c>
      <c r="F99" s="30">
        <f>'Treasury Yields by Qtr'!F30+'Current Spreads by Qtr'!F99/10000</f>
        <v>4.6336248249666666E-2</v>
      </c>
      <c r="G99" s="30">
        <f>'Treasury Yields by Qtr'!G30+'Current Spreads by Qtr'!G99/10000</f>
        <v>4.7814176316333334E-2</v>
      </c>
      <c r="H99" s="30">
        <f>'Treasury Yields by Qtr'!H30+'Current Spreads by Qtr'!H99/10000</f>
        <v>4.5963043409333333E-2</v>
      </c>
      <c r="I99" s="30">
        <f>'Treasury Yields by Qtr'!I30+'Current Spreads by Qtr'!I99/10000</f>
        <v>4.0202771388666667E-2</v>
      </c>
      <c r="J99" s="30">
        <f>'Treasury Yields by Qtr'!J30+'Current Spreads by Qtr'!J99/10000</f>
        <v>4.0195366040999998E-2</v>
      </c>
    </row>
    <row r="100" spans="1:10" x14ac:dyDescent="0.25">
      <c r="A100" s="79">
        <f t="shared" si="2"/>
        <v>26</v>
      </c>
      <c r="B100" s="30">
        <f>'Treasury Yields by Qtr'!B31+'Current Spreads by Qtr'!B100/10000</f>
        <v>4.4994098910363226E-2</v>
      </c>
      <c r="C100" s="30">
        <f>'Treasury Yields by Qtr'!C31+'Current Spreads by Qtr'!C100/10000</f>
        <v>4.2572311997333329E-2</v>
      </c>
      <c r="D100" s="30">
        <f>'Treasury Yields by Qtr'!D31+'Current Spreads by Qtr'!D100/10000</f>
        <v>4.1148392815666665E-2</v>
      </c>
      <c r="E100" s="30">
        <f>'Treasury Yields by Qtr'!E31+'Current Spreads by Qtr'!E100/10000</f>
        <v>4.7823425018999999E-2</v>
      </c>
      <c r="F100" s="30">
        <f>'Treasury Yields by Qtr'!F31+'Current Spreads by Qtr'!F100/10000</f>
        <v>4.6862426660333328E-2</v>
      </c>
      <c r="G100" s="30">
        <f>'Treasury Yields by Qtr'!G31+'Current Spreads by Qtr'!G100/10000</f>
        <v>4.8405004221666666E-2</v>
      </c>
      <c r="H100" s="30">
        <f>'Treasury Yields by Qtr'!H31+'Current Spreads by Qtr'!H100/10000</f>
        <v>4.664187803966667E-2</v>
      </c>
      <c r="I100" s="30">
        <f>'Treasury Yields by Qtr'!I31+'Current Spreads by Qtr'!I100/10000</f>
        <v>4.0910571559333336E-2</v>
      </c>
      <c r="J100" s="30">
        <f>'Treasury Yields by Qtr'!J31+'Current Spreads by Qtr'!J100/10000</f>
        <v>4.0786332293000001E-2</v>
      </c>
    </row>
    <row r="101" spans="1:10" x14ac:dyDescent="0.25">
      <c r="A101" s="79">
        <f t="shared" si="2"/>
        <v>27</v>
      </c>
      <c r="B101" s="30">
        <f>'Treasury Yields by Qtr'!B32+'Current Spreads by Qtr'!B101/10000</f>
        <v>4.5392214939555815E-2</v>
      </c>
      <c r="C101" s="30">
        <f>'Treasury Yields by Qtr'!C32+'Current Spreads by Qtr'!C101/10000</f>
        <v>4.3086993825000003E-2</v>
      </c>
      <c r="D101" s="30">
        <f>'Treasury Yields by Qtr'!D32+'Current Spreads by Qtr'!D101/10000</f>
        <v>4.1385274755E-2</v>
      </c>
      <c r="E101" s="30">
        <f>'Treasury Yields by Qtr'!E32+'Current Spreads by Qtr'!E101/10000</f>
        <v>4.827869345E-2</v>
      </c>
      <c r="F101" s="30">
        <f>'Treasury Yields by Qtr'!F32+'Current Spreads by Qtr'!F101/10000</f>
        <v>4.7352450265999997E-2</v>
      </c>
      <c r="G101" s="30">
        <f>'Treasury Yields by Qtr'!G32+'Current Spreads by Qtr'!G101/10000</f>
        <v>4.8977311265000004E-2</v>
      </c>
      <c r="H101" s="30">
        <f>'Treasury Yields by Qtr'!H32+'Current Spreads by Qtr'!H101/10000</f>
        <v>4.7283728709000002E-2</v>
      </c>
      <c r="I101" s="30">
        <f>'Treasury Yields by Qtr'!I32+'Current Spreads by Qtr'!I101/10000</f>
        <v>4.1582569503000003E-2</v>
      </c>
      <c r="J101" s="30">
        <f>'Treasury Yields by Qtr'!J32+'Current Spreads by Qtr'!J101/10000</f>
        <v>4.1329419491000004E-2</v>
      </c>
    </row>
    <row r="102" spans="1:10" x14ac:dyDescent="0.25">
      <c r="A102" s="79">
        <f t="shared" si="2"/>
        <v>28</v>
      </c>
      <c r="B102" s="30">
        <f>'Treasury Yields by Qtr'!B33+'Current Spreads by Qtr'!B102/10000</f>
        <v>4.5786304966791314E-2</v>
      </c>
      <c r="C102" s="30">
        <f>'Treasury Yields by Qtr'!C33+'Current Spreads by Qtr'!C102/10000</f>
        <v>4.3609036704666669E-2</v>
      </c>
      <c r="D102" s="30">
        <f>'Treasury Yields by Qtr'!D33+'Current Spreads by Qtr'!D102/10000</f>
        <v>4.1604288729333333E-2</v>
      </c>
      <c r="E102" s="30">
        <f>'Treasury Yields by Qtr'!E33+'Current Spreads by Qtr'!E102/10000</f>
        <v>4.8684013348000002E-2</v>
      </c>
      <c r="F102" s="30">
        <f>'Treasury Yields by Qtr'!F33+'Current Spreads by Qtr'!F102/10000</f>
        <v>4.7804013443666665E-2</v>
      </c>
      <c r="G102" s="30">
        <f>'Treasury Yields by Qtr'!G33+'Current Spreads by Qtr'!G102/10000</f>
        <v>4.9530238437333327E-2</v>
      </c>
      <c r="H102" s="30">
        <f>'Treasury Yields by Qtr'!H33+'Current Spreads by Qtr'!H102/10000</f>
        <v>4.7886144259333338E-2</v>
      </c>
      <c r="I102" s="30">
        <f>'Treasury Yields by Qtr'!I33+'Current Spreads by Qtr'!I102/10000</f>
        <v>4.221614896866667E-2</v>
      </c>
      <c r="J102" s="30">
        <f>'Treasury Yields by Qtr'!J33+'Current Spreads by Qtr'!J102/10000</f>
        <v>4.1821438466000005E-2</v>
      </c>
    </row>
    <row r="103" spans="1:10" x14ac:dyDescent="0.25">
      <c r="A103" s="79">
        <f t="shared" si="2"/>
        <v>29</v>
      </c>
      <c r="B103" s="30">
        <f>'Treasury Yields by Qtr'!B34+'Current Spreads by Qtr'!B103/10000</f>
        <v>4.6177884375313491E-2</v>
      </c>
      <c r="C103" s="30">
        <f>'Treasury Yields by Qtr'!C34+'Current Spreads by Qtr'!C103/10000</f>
        <v>4.4139763229333329E-2</v>
      </c>
      <c r="D103" s="30">
        <f>'Treasury Yields by Qtr'!D34+'Current Spreads by Qtr'!D103/10000</f>
        <v>4.1805402351666666E-2</v>
      </c>
      <c r="E103" s="30">
        <f>'Treasury Yields by Qtr'!E34+'Current Spreads by Qtr'!E103/10000</f>
        <v>4.9036507845999999E-2</v>
      </c>
      <c r="F103" s="30">
        <f>'Treasury Yields by Qtr'!F34+'Current Spreads by Qtr'!F103/10000</f>
        <v>4.8215287647333335E-2</v>
      </c>
      <c r="G103" s="30">
        <f>'Treasury Yields by Qtr'!G34+'Current Spreads by Qtr'!G103/10000</f>
        <v>5.0063195468666666E-2</v>
      </c>
      <c r="H103" s="30">
        <f>'Treasury Yields by Qtr'!H34+'Current Spreads by Qtr'!H103/10000</f>
        <v>4.8444631486666667E-2</v>
      </c>
      <c r="I103" s="30">
        <f>'Treasury Yields by Qtr'!I34+'Current Spreads by Qtr'!I103/10000</f>
        <v>4.2806431442333336E-2</v>
      </c>
      <c r="J103" s="30">
        <f>'Treasury Yields by Qtr'!J34+'Current Spreads by Qtr'!J103/10000</f>
        <v>4.2257728991000006E-2</v>
      </c>
    </row>
    <row r="104" spans="1:10" x14ac:dyDescent="0.25">
      <c r="A104" s="79">
        <f t="shared" si="2"/>
        <v>30</v>
      </c>
      <c r="B104" s="30">
        <f>'Treasury Yields by Qtr'!B35+'Current Spreads by Qtr'!B104/10000</f>
        <v>4.6568492777654978E-2</v>
      </c>
      <c r="C104" s="30">
        <f>'Treasury Yields by Qtr'!C35+'Current Spreads by Qtr'!C104/10000</f>
        <v>4.4680521261999999E-2</v>
      </c>
      <c r="D104" s="30">
        <f>'Treasury Yields by Qtr'!D35+'Current Spreads by Qtr'!D104/10000</f>
        <v>4.1988234816000003E-2</v>
      </c>
      <c r="E104" s="30">
        <f>'Treasury Yields by Qtr'!E35+'Current Spreads by Qtr'!E104/10000</f>
        <v>4.9332832202E-2</v>
      </c>
      <c r="F104" s="30">
        <f>'Treasury Yields by Qtr'!F35+'Current Spreads by Qtr'!F104/10000</f>
        <v>4.8582905028999999E-2</v>
      </c>
      <c r="G104" s="30">
        <f>'Treasury Yields by Qtr'!G35+'Current Spreads by Qtr'!G104/10000</f>
        <v>5.0573907313999994E-2</v>
      </c>
      <c r="H104" s="30">
        <f>'Treasury Yields by Qtr'!H35+'Current Spreads by Qtr'!H104/10000</f>
        <v>4.8956666597000001E-2</v>
      </c>
      <c r="I104" s="30">
        <f>'Treasury Yields by Qtr'!I35+'Current Spreads by Qtr'!I104/10000</f>
        <v>4.3350735279999997E-2</v>
      </c>
      <c r="J104" s="30">
        <f>'Treasury Yields by Qtr'!J35+'Current Spreads by Qtr'!J104/10000</f>
        <v>4.2635028138000006E-2</v>
      </c>
    </row>
    <row r="105" spans="1:10" x14ac:dyDescent="0.25">
      <c r="A105" s="3"/>
      <c r="B105" s="3"/>
      <c r="C105" s="3"/>
      <c r="D105" s="3"/>
      <c r="E105" s="3"/>
      <c r="G105" s="3"/>
      <c r="I105" s="3"/>
      <c r="J105" s="3"/>
    </row>
    <row r="106" spans="1:10" x14ac:dyDescent="0.25">
      <c r="A106" s="3"/>
      <c r="B106" s="3"/>
      <c r="C106" s="3"/>
      <c r="D106" s="3"/>
      <c r="E106" s="3"/>
      <c r="G106" s="3"/>
      <c r="I106" s="3"/>
      <c r="J106" s="3"/>
    </row>
    <row r="107" spans="1:10" x14ac:dyDescent="0.25">
      <c r="A107" s="3" t="s">
        <v>58</v>
      </c>
      <c r="B107" s="3"/>
      <c r="C107" s="3"/>
      <c r="D107" s="3"/>
      <c r="E107" s="3"/>
      <c r="G107" s="3"/>
      <c r="I107" s="3"/>
      <c r="J107" s="3"/>
    </row>
    <row r="108" spans="1:10" x14ac:dyDescent="0.25">
      <c r="A108" s="77" t="s">
        <v>52</v>
      </c>
      <c r="B108" s="78"/>
      <c r="C108" s="31"/>
      <c r="D108" s="31"/>
      <c r="E108" s="31"/>
      <c r="G108" s="3"/>
      <c r="I108" s="3"/>
      <c r="J108" s="3"/>
    </row>
    <row r="109" spans="1:10" x14ac:dyDescent="0.25">
      <c r="A109" s="28" t="s">
        <v>51</v>
      </c>
      <c r="B109" s="80">
        <v>41912</v>
      </c>
      <c r="C109" s="80">
        <v>42004</v>
      </c>
      <c r="D109" s="80">
        <v>42094</v>
      </c>
      <c r="E109" s="80">
        <v>42185</v>
      </c>
      <c r="F109" s="80">
        <v>42277</v>
      </c>
      <c r="G109" s="80">
        <f>+G74</f>
        <v>42369</v>
      </c>
      <c r="H109" s="80">
        <f>+H74</f>
        <v>42460</v>
      </c>
      <c r="I109" s="80">
        <f>+I74</f>
        <v>42551</v>
      </c>
      <c r="J109" s="80">
        <f>+J74</f>
        <v>42643</v>
      </c>
    </row>
    <row r="110" spans="1:10" x14ac:dyDescent="0.25">
      <c r="A110" s="79">
        <v>1</v>
      </c>
      <c r="B110" s="30">
        <f>'Treasury Yields by Qtr'!B6+'Current Spreads by Qtr'!B110/10000</f>
        <v>8.9167086685495184E-3</v>
      </c>
      <c r="C110" s="30">
        <f>'Treasury Yields by Qtr'!C6+'Current Spreads by Qtr'!C110/10000</f>
        <v>1.3815748596E-2</v>
      </c>
      <c r="D110" s="30">
        <f>'Treasury Yields by Qtr'!D6+'Current Spreads by Qtr'!D110/10000</f>
        <v>1.9609729334000001E-2</v>
      </c>
      <c r="E110" s="30">
        <f>'Treasury Yields by Qtr'!E6+'Current Spreads by Qtr'!E110/10000</f>
        <v>1.2687216385E-2</v>
      </c>
      <c r="F110" s="30">
        <f>'Treasury Yields by Qtr'!F6+'Current Spreads by Qtr'!F110/10000</f>
        <v>1.5928242825000001E-2</v>
      </c>
      <c r="G110" s="30">
        <f>'Treasury Yields by Qtr'!G6+'Current Spreads by Qtr'!G110/10000</f>
        <v>2.1070238416E-2</v>
      </c>
      <c r="H110" s="30">
        <f>'Treasury Yields by Qtr'!H6+'Current Spreads by Qtr'!H110/10000</f>
        <v>2.2652683930999999E-2</v>
      </c>
      <c r="I110" s="30">
        <f>'Treasury Yields by Qtr'!I6+'Current Spreads by Qtr'!I110/10000</f>
        <v>1.6542212777999998E-2</v>
      </c>
      <c r="J110" s="30">
        <f>'Treasury Yields by Qtr'!J6+'Current Spreads by Qtr'!J110/10000</f>
        <v>1.6822625735999998E-2</v>
      </c>
    </row>
    <row r="111" spans="1:10" x14ac:dyDescent="0.25">
      <c r="A111" s="79">
        <f>A110+1</f>
        <v>2</v>
      </c>
      <c r="B111" s="30">
        <f>'Treasury Yields by Qtr'!B7+'Current Spreads by Qtr'!B111/10000</f>
        <v>1.5209848835506625E-2</v>
      </c>
      <c r="C111" s="30">
        <f>'Treasury Yields by Qtr'!C7+'Current Spreads by Qtr'!C111/10000</f>
        <v>1.9019765987999999E-2</v>
      </c>
      <c r="D111" s="30">
        <f>'Treasury Yields by Qtr'!D7+'Current Spreads by Qtr'!D111/10000</f>
        <v>2.3019818310999998E-2</v>
      </c>
      <c r="E111" s="30">
        <f>'Treasury Yields by Qtr'!E7+'Current Spreads by Qtr'!E111/10000</f>
        <v>1.7424902273E-2</v>
      </c>
      <c r="F111" s="30">
        <f>'Treasury Yields by Qtr'!F7+'Current Spreads by Qtr'!F111/10000</f>
        <v>2.0292844707000001E-2</v>
      </c>
      <c r="G111" s="30">
        <f>'Treasury Yields by Qtr'!G7+'Current Spreads by Qtr'!G111/10000</f>
        <v>2.5949019114999999E-2</v>
      </c>
      <c r="H111" s="30">
        <f>'Treasury Yields by Qtr'!H7+'Current Spreads by Qtr'!H111/10000</f>
        <v>2.5848086696E-2</v>
      </c>
      <c r="I111" s="30">
        <f>'Treasury Yields by Qtr'!I7+'Current Spreads by Qtr'!I111/10000</f>
        <v>1.9102965739E-2</v>
      </c>
      <c r="J111" s="30">
        <f>'Treasury Yields by Qtr'!J7+'Current Spreads by Qtr'!J111/10000</f>
        <v>1.9318042476E-2</v>
      </c>
    </row>
    <row r="112" spans="1:10" x14ac:dyDescent="0.25">
      <c r="A112" s="79">
        <f t="shared" ref="A112:A139" si="3">A111+1</f>
        <v>3</v>
      </c>
      <c r="B112" s="30">
        <f>'Treasury Yields by Qtr'!B8+'Current Spreads by Qtr'!B112/10000</f>
        <v>2.1640491493944626E-2</v>
      </c>
      <c r="C112" s="30">
        <f>'Treasury Yields by Qtr'!C8+'Current Spreads by Qtr'!C112/10000</f>
        <v>2.4680863631999998E-2</v>
      </c>
      <c r="D112" s="30">
        <f>'Treasury Yields by Qtr'!D8+'Current Spreads by Qtr'!D112/10000</f>
        <v>2.7045178064999995E-2</v>
      </c>
      <c r="E112" s="30">
        <f>'Treasury Yields by Qtr'!E8+'Current Spreads by Qtr'!E112/10000</f>
        <v>2.2666214950999998E-2</v>
      </c>
      <c r="F112" s="30">
        <f>'Treasury Yields by Qtr'!F8+'Current Spreads by Qtr'!F112/10000</f>
        <v>2.4744697199E-2</v>
      </c>
      <c r="G112" s="30">
        <f>'Treasury Yields by Qtr'!G8+'Current Spreads by Qtr'!G112/10000</f>
        <v>3.0255463801999997E-2</v>
      </c>
      <c r="H112" s="30">
        <f>'Treasury Yields by Qtr'!H8+'Current Spreads by Qtr'!H112/10000</f>
        <v>2.9066534439000001E-2</v>
      </c>
      <c r="I112" s="30">
        <f>'Treasury Yields by Qtr'!I8+'Current Spreads by Qtr'!I112/10000</f>
        <v>2.2115129335999999E-2</v>
      </c>
      <c r="J112" s="30">
        <f>'Treasury Yields by Qtr'!J8+'Current Spreads by Qtr'!J112/10000</f>
        <v>2.1937351976E-2</v>
      </c>
    </row>
    <row r="113" spans="1:10" x14ac:dyDescent="0.25">
      <c r="A113" s="79">
        <f t="shared" si="3"/>
        <v>4</v>
      </c>
      <c r="B113" s="30">
        <f>'Treasury Yields by Qtr'!B9+'Current Spreads by Qtr'!B113/10000</f>
        <v>2.7089671057697436E-2</v>
      </c>
      <c r="C113" s="30">
        <f>'Treasury Yields by Qtr'!C9+'Current Spreads by Qtr'!C113/10000</f>
        <v>2.9241105477999997E-2</v>
      </c>
      <c r="D113" s="30">
        <f>'Treasury Yields by Qtr'!D9+'Current Spreads by Qtr'!D113/10000</f>
        <v>3.0630939570000001E-2</v>
      </c>
      <c r="E113" s="30">
        <f>'Treasury Yields by Qtr'!E9+'Current Spreads by Qtr'!E113/10000</f>
        <v>2.7748762971999998E-2</v>
      </c>
      <c r="F113" s="30">
        <f>'Treasury Yields by Qtr'!F9+'Current Spreads by Qtr'!F113/10000</f>
        <v>2.8838921590999999E-2</v>
      </c>
      <c r="G113" s="30">
        <f>'Treasury Yields by Qtr'!G9+'Current Spreads by Qtr'!G113/10000</f>
        <v>3.4680028087999998E-2</v>
      </c>
      <c r="H113" s="30">
        <f>'Treasury Yields by Qtr'!H9+'Current Spreads by Qtr'!H113/10000</f>
        <v>3.3030867445999999E-2</v>
      </c>
      <c r="I113" s="30">
        <f>'Treasury Yields by Qtr'!I9+'Current Spreads by Qtr'!I113/10000</f>
        <v>2.5469156363000001E-2</v>
      </c>
      <c r="J113" s="30">
        <f>'Treasury Yields by Qtr'!J9+'Current Spreads by Qtr'!J113/10000</f>
        <v>2.4725949481999999E-2</v>
      </c>
    </row>
    <row r="114" spans="1:10" x14ac:dyDescent="0.25">
      <c r="A114" s="79">
        <f t="shared" si="3"/>
        <v>5</v>
      </c>
      <c r="B114" s="30">
        <f>'Treasury Yields by Qtr'!B10+'Current Spreads by Qtr'!B114/10000</f>
        <v>3.1327304895341343E-2</v>
      </c>
      <c r="C114" s="30">
        <f>'Treasury Yields by Qtr'!C10+'Current Spreads by Qtr'!C114/10000</f>
        <v>3.2775935709999995E-2</v>
      </c>
      <c r="D114" s="30">
        <f>'Treasury Yields by Qtr'!D10+'Current Spreads by Qtr'!D114/10000</f>
        <v>3.3710864005000001E-2</v>
      </c>
      <c r="E114" s="30">
        <f>'Treasury Yields by Qtr'!E10+'Current Spreads by Qtr'!E114/10000</f>
        <v>3.1956952744999996E-2</v>
      </c>
      <c r="F114" s="30">
        <f>'Treasury Yields by Qtr'!F10+'Current Spreads by Qtr'!F114/10000</f>
        <v>3.2681192548999996E-2</v>
      </c>
      <c r="G114" s="30">
        <f>'Treasury Yields by Qtr'!G10+'Current Spreads by Qtr'!G114/10000</f>
        <v>3.8217832492000003E-2</v>
      </c>
      <c r="H114" s="30">
        <f>'Treasury Yields by Qtr'!H10+'Current Spreads by Qtr'!H114/10000</f>
        <v>3.6080994318999998E-2</v>
      </c>
      <c r="I114" s="30">
        <f>'Treasury Yields by Qtr'!I10+'Current Spreads by Qtr'!I114/10000</f>
        <v>2.8093793419999999E-2</v>
      </c>
      <c r="J114" s="30">
        <f>'Treasury Yields by Qtr'!J10+'Current Spreads by Qtr'!J114/10000</f>
        <v>2.7372328099E-2</v>
      </c>
    </row>
    <row r="115" spans="1:10" x14ac:dyDescent="0.25">
      <c r="A115" s="79">
        <f t="shared" si="3"/>
        <v>6</v>
      </c>
      <c r="B115" s="30">
        <f>'Treasury Yields by Qtr'!B11+'Current Spreads by Qtr'!B115/10000</f>
        <v>3.485062514089645E-2</v>
      </c>
      <c r="C115" s="30">
        <f>'Treasury Yields by Qtr'!C11+'Current Spreads by Qtr'!C115/10000</f>
        <v>3.5814744466999997E-2</v>
      </c>
      <c r="D115" s="30">
        <f>'Treasury Yields by Qtr'!D11+'Current Spreads by Qtr'!D115/10000</f>
        <v>3.6304497148999998E-2</v>
      </c>
      <c r="E115" s="30">
        <f>'Treasury Yields by Qtr'!E11+'Current Spreads by Qtr'!E115/10000</f>
        <v>3.5495021397999996E-2</v>
      </c>
      <c r="F115" s="30">
        <f>'Treasury Yields by Qtr'!F11+'Current Spreads by Qtr'!F115/10000</f>
        <v>3.6387142151999993E-2</v>
      </c>
      <c r="G115" s="30">
        <f>'Treasury Yields by Qtr'!G11+'Current Spreads by Qtr'!G115/10000</f>
        <v>4.1364866819E-2</v>
      </c>
      <c r="H115" s="30">
        <f>'Treasury Yields by Qtr'!H11+'Current Spreads by Qtr'!H115/10000</f>
        <v>3.9295976369999999E-2</v>
      </c>
      <c r="I115" s="30">
        <f>'Treasury Yields by Qtr'!I11+'Current Spreads by Qtr'!I115/10000</f>
        <v>3.1006443456000003E-2</v>
      </c>
      <c r="J115" s="30">
        <f>'Treasury Yields by Qtr'!J11+'Current Spreads by Qtr'!J115/10000</f>
        <v>3.0129919275999999E-2</v>
      </c>
    </row>
    <row r="116" spans="1:10" x14ac:dyDescent="0.25">
      <c r="A116" s="79">
        <f t="shared" si="3"/>
        <v>7</v>
      </c>
      <c r="B116" s="30">
        <f>'Treasury Yields by Qtr'!B12+'Current Spreads by Qtr'!B116/10000</f>
        <v>3.6959132162445299E-2</v>
      </c>
      <c r="C116" s="30">
        <f>'Treasury Yields by Qtr'!C12+'Current Spreads by Qtr'!C116/10000</f>
        <v>3.7427184995333332E-2</v>
      </c>
      <c r="D116" s="30">
        <f>'Treasury Yields by Qtr'!D12+'Current Spreads by Qtr'!D116/10000</f>
        <v>3.7707486429555556E-2</v>
      </c>
      <c r="E116" s="30">
        <f>'Treasury Yields by Qtr'!E12+'Current Spreads by Qtr'!E116/10000</f>
        <v>3.7701066744333336E-2</v>
      </c>
      <c r="F116" s="30">
        <f>'Treasury Yields by Qtr'!F12+'Current Spreads by Qtr'!F116/10000</f>
        <v>3.8555709989333331E-2</v>
      </c>
      <c r="G116" s="30">
        <f>'Treasury Yields by Qtr'!G12+'Current Spreads by Qtr'!G116/10000</f>
        <v>4.2915810105666669E-2</v>
      </c>
      <c r="H116" s="30">
        <f>'Treasury Yields by Qtr'!H12+'Current Spreads by Qtr'!H116/10000</f>
        <v>4.1081329633666668E-2</v>
      </c>
      <c r="I116" s="30">
        <f>'Treasury Yields by Qtr'!I12+'Current Spreads by Qtr'!I116/10000</f>
        <v>3.296634623533333E-2</v>
      </c>
      <c r="J116" s="30">
        <f>'Treasury Yields by Qtr'!J12+'Current Spreads by Qtr'!J116/10000</f>
        <v>3.1910209810333337E-2</v>
      </c>
    </row>
    <row r="117" spans="1:10" x14ac:dyDescent="0.25">
      <c r="A117" s="79">
        <f t="shared" si="3"/>
        <v>8</v>
      </c>
      <c r="B117" s="30">
        <f>'Treasury Yields by Qtr'!B13+'Current Spreads by Qtr'!B117/10000</f>
        <v>3.8759818639952946E-2</v>
      </c>
      <c r="C117" s="30">
        <f>'Treasury Yields by Qtr'!C13+'Current Spreads by Qtr'!C117/10000</f>
        <v>3.8736172290666671E-2</v>
      </c>
      <c r="D117" s="30">
        <f>'Treasury Yields by Qtr'!D13+'Current Spreads by Qtr'!D117/10000</f>
        <v>3.8867309496111113E-2</v>
      </c>
      <c r="E117" s="30">
        <f>'Treasury Yields by Qtr'!E13+'Current Spreads by Qtr'!E117/10000</f>
        <v>3.9482659314666671E-2</v>
      </c>
      <c r="F117" s="30">
        <f>'Treasury Yields by Qtr'!F13+'Current Spreads by Qtr'!F117/10000</f>
        <v>4.0341706039666664E-2</v>
      </c>
      <c r="G117" s="30">
        <f>'Treasury Yields by Qtr'!G13+'Current Spreads by Qtr'!G117/10000</f>
        <v>4.4191856216333335E-2</v>
      </c>
      <c r="H117" s="30">
        <f>'Treasury Yields by Qtr'!H13+'Current Spreads by Qtr'!H117/10000</f>
        <v>4.2468428534333337E-2</v>
      </c>
      <c r="I117" s="30">
        <f>'Treasury Yields by Qtr'!I13+'Current Spreads by Qtr'!I117/10000</f>
        <v>3.453190665966667E-2</v>
      </c>
      <c r="J117" s="30">
        <f>'Treasury Yields by Qtr'!J13+'Current Spreads by Qtr'!J117/10000</f>
        <v>3.3405614304666667E-2</v>
      </c>
    </row>
    <row r="118" spans="1:10" x14ac:dyDescent="0.25">
      <c r="A118" s="79">
        <f t="shared" si="3"/>
        <v>9</v>
      </c>
      <c r="B118" s="30">
        <f>'Treasury Yields by Qtr'!B14+'Current Spreads by Qtr'!B118/10000</f>
        <v>4.0331567119153998E-2</v>
      </c>
      <c r="C118" s="30">
        <f>'Treasury Yields by Qtr'!C14+'Current Spreads by Qtr'!C118/10000</f>
        <v>3.9842448116000004E-2</v>
      </c>
      <c r="D118" s="30">
        <f>'Treasury Yields by Qtr'!D14+'Current Spreads by Qtr'!D118/10000</f>
        <v>3.9855133877666669E-2</v>
      </c>
      <c r="E118" s="30">
        <f>'Treasury Yields by Qtr'!E14+'Current Spreads by Qtr'!E118/10000</f>
        <v>4.1003870302000006E-2</v>
      </c>
      <c r="F118" s="30">
        <f>'Treasury Yields by Qtr'!F14+'Current Spreads by Qtr'!F118/10000</f>
        <v>4.1890064566000002E-2</v>
      </c>
      <c r="G118" s="30">
        <f>'Treasury Yields by Qtr'!G14+'Current Spreads by Qtr'!G118/10000</f>
        <v>4.5295921115999997E-2</v>
      </c>
      <c r="H118" s="30">
        <f>'Treasury Yields by Qtr'!H14+'Current Spreads by Qtr'!H118/10000</f>
        <v>4.3611403440000002E-2</v>
      </c>
      <c r="I118" s="30">
        <f>'Treasury Yields by Qtr'!I14+'Current Spreads by Qtr'!I118/10000</f>
        <v>3.5866535340999997E-2</v>
      </c>
      <c r="J118" s="30">
        <f>'Treasury Yields by Qtr'!J14+'Current Spreads by Qtr'!J118/10000</f>
        <v>3.4733861367000005E-2</v>
      </c>
    </row>
    <row r="119" spans="1:10" x14ac:dyDescent="0.25">
      <c r="A119" s="79">
        <f t="shared" si="3"/>
        <v>10</v>
      </c>
      <c r="B119" s="30">
        <f>'Treasury Yields by Qtr'!B15+'Current Spreads by Qtr'!B119/10000</f>
        <v>4.1526915758677584E-2</v>
      </c>
      <c r="C119" s="30">
        <f>'Treasury Yields by Qtr'!C15+'Current Spreads by Qtr'!C119/10000</f>
        <v>4.0704348217000003E-2</v>
      </c>
      <c r="D119" s="30">
        <f>'Treasury Yields by Qtr'!D15+'Current Spreads by Qtr'!D119/10000</f>
        <v>4.0712461088222227E-2</v>
      </c>
      <c r="E119" s="30">
        <f>'Treasury Yields by Qtr'!E15+'Current Spreads by Qtr'!E119/10000</f>
        <v>4.2201958866333336E-2</v>
      </c>
      <c r="F119" s="30">
        <f>'Treasury Yields by Qtr'!F15+'Current Spreads by Qtr'!F119/10000</f>
        <v>4.3058217312666666E-2</v>
      </c>
      <c r="G119" s="30">
        <f>'Treasury Yields by Qtr'!G15+'Current Spreads by Qtr'!G119/10000</f>
        <v>4.6357279342571431E-2</v>
      </c>
      <c r="H119" s="30">
        <f>'Treasury Yields by Qtr'!H15+'Current Spreads by Qtr'!H119/10000</f>
        <v>4.4690110110428574E-2</v>
      </c>
      <c r="I119" s="30">
        <f>'Treasury Yields by Qtr'!I15+'Current Spreads by Qtr'!I119/10000</f>
        <v>3.6769742634571431E-2</v>
      </c>
      <c r="J119" s="30">
        <f>'Treasury Yields by Qtr'!J15+'Current Spreads by Qtr'!J119/10000</f>
        <v>3.5700525416428576E-2</v>
      </c>
    </row>
    <row r="120" spans="1:10" x14ac:dyDescent="0.25">
      <c r="A120" s="79">
        <f t="shared" si="3"/>
        <v>11</v>
      </c>
      <c r="B120" s="30">
        <f>'Treasury Yields by Qtr'!B16+'Current Spreads by Qtr'!B120/10000</f>
        <v>4.2564438576509558E-2</v>
      </c>
      <c r="C120" s="30">
        <f>'Treasury Yields by Qtr'!C16+'Current Spreads by Qtr'!C120/10000</f>
        <v>4.1461678180000003E-2</v>
      </c>
      <c r="D120" s="30">
        <f>'Treasury Yields by Qtr'!D16+'Current Spreads by Qtr'!D120/10000</f>
        <v>4.1465247626777779E-2</v>
      </c>
      <c r="E120" s="30">
        <f>'Treasury Yields by Qtr'!E16+'Current Spreads by Qtr'!E120/10000</f>
        <v>4.3303683871666665E-2</v>
      </c>
      <c r="F120" s="30">
        <f>'Treasury Yields by Qtr'!F16+'Current Spreads by Qtr'!F120/10000</f>
        <v>4.4127914135333332E-2</v>
      </c>
      <c r="G120" s="30">
        <f>'Treasury Yields by Qtr'!G16+'Current Spreads by Qtr'!G120/10000</f>
        <v>4.7344969740142857E-2</v>
      </c>
      <c r="H120" s="30">
        <f>'Treasury Yields by Qtr'!H16+'Current Spreads by Qtr'!H120/10000</f>
        <v>4.5689036987857146E-2</v>
      </c>
      <c r="I120" s="30">
        <f>'Treasury Yields by Qtr'!I16+'Current Spreads by Qtr'!I120/10000</f>
        <v>3.7615304156142858E-2</v>
      </c>
      <c r="J120" s="30">
        <f>'Treasury Yields by Qtr'!J16+'Current Spreads by Qtr'!J120/10000</f>
        <v>3.6625371756857143E-2</v>
      </c>
    </row>
    <row r="121" spans="1:10" x14ac:dyDescent="0.25">
      <c r="A121" s="79">
        <f t="shared" si="3"/>
        <v>12</v>
      </c>
      <c r="B121" s="30">
        <f>'Treasury Yields by Qtr'!B17+'Current Spreads by Qtr'!B121/10000</f>
        <v>4.3465819477180756E-2</v>
      </c>
      <c r="C121" s="30">
        <f>'Treasury Yields by Qtr'!C17+'Current Spreads by Qtr'!C121/10000</f>
        <v>4.2140902245E-2</v>
      </c>
      <c r="D121" s="30">
        <f>'Treasury Yields by Qtr'!D17+'Current Spreads by Qtr'!D121/10000</f>
        <v>4.2132003958333331E-2</v>
      </c>
      <c r="E121" s="30">
        <f>'Treasury Yields by Qtr'!E17+'Current Spreads by Qtr'!E121/10000</f>
        <v>4.4350739836000005E-2</v>
      </c>
      <c r="F121" s="30">
        <f>'Treasury Yields by Qtr'!F17+'Current Spreads by Qtr'!F121/10000</f>
        <v>4.5136887818000002E-2</v>
      </c>
      <c r="G121" s="30">
        <f>'Treasury Yields by Qtr'!G17+'Current Spreads by Qtr'!G121/10000</f>
        <v>4.8285873743714285E-2</v>
      </c>
      <c r="H121" s="30">
        <f>'Treasury Yields by Qtr'!H17+'Current Spreads by Qtr'!H121/10000</f>
        <v>4.6653510821285715E-2</v>
      </c>
      <c r="I121" s="30">
        <f>'Treasury Yields by Qtr'!I17+'Current Spreads by Qtr'!I121/10000</f>
        <v>3.845097136771429E-2</v>
      </c>
      <c r="J121" s="30">
        <f>'Treasury Yields by Qtr'!J17+'Current Spreads by Qtr'!J121/10000</f>
        <v>3.7543381691285717E-2</v>
      </c>
    </row>
    <row r="122" spans="1:10" x14ac:dyDescent="0.25">
      <c r="A122" s="79">
        <f t="shared" si="3"/>
        <v>13</v>
      </c>
      <c r="B122" s="30">
        <f>'Treasury Yields by Qtr'!B18+'Current Spreads by Qtr'!B122/10000</f>
        <v>4.4260263746432826E-2</v>
      </c>
      <c r="C122" s="30">
        <f>'Treasury Yields by Qtr'!C18+'Current Spreads by Qtr'!C122/10000</f>
        <v>4.2761498698999999E-2</v>
      </c>
      <c r="D122" s="30">
        <f>'Treasury Yields by Qtr'!D18+'Current Spreads by Qtr'!D122/10000</f>
        <v>4.273056738888889E-2</v>
      </c>
      <c r="E122" s="30">
        <f>'Treasury Yields by Qtr'!E18+'Current Spreads by Qtr'!E122/10000</f>
        <v>4.5357219000333335E-2</v>
      </c>
      <c r="F122" s="30">
        <f>'Treasury Yields by Qtr'!F18+'Current Spreads by Qtr'!F122/10000</f>
        <v>4.6109770578666665E-2</v>
      </c>
      <c r="G122" s="30">
        <f>'Treasury Yields by Qtr'!G18+'Current Spreads by Qtr'!G122/10000</f>
        <v>4.9196006658285718E-2</v>
      </c>
      <c r="H122" s="30">
        <f>'Treasury Yields by Qtr'!H18+'Current Spreads by Qtr'!H122/10000</f>
        <v>4.7611836006714287E-2</v>
      </c>
      <c r="I122" s="30">
        <f>'Treasury Yields by Qtr'!I18+'Current Spreads by Qtr'!I122/10000</f>
        <v>3.9307814772285718E-2</v>
      </c>
      <c r="J122" s="30">
        <f>'Treasury Yields by Qtr'!J18+'Current Spreads by Qtr'!J122/10000</f>
        <v>3.8475004256714289E-2</v>
      </c>
    </row>
    <row r="123" spans="1:10" x14ac:dyDescent="0.25">
      <c r="A123" s="79">
        <f t="shared" si="3"/>
        <v>14</v>
      </c>
      <c r="B123" s="30">
        <f>'Treasury Yields by Qtr'!B19+'Current Spreads by Qtr'!B123/10000</f>
        <v>4.4971211207192018E-2</v>
      </c>
      <c r="C123" s="30">
        <f>'Treasury Yields by Qtr'!C19+'Current Spreads by Qtr'!C123/10000</f>
        <v>4.3337674643999999E-2</v>
      </c>
      <c r="D123" s="30">
        <f>'Treasury Yields by Qtr'!D19+'Current Spreads by Qtr'!D123/10000</f>
        <v>4.3274011885444441E-2</v>
      </c>
      <c r="E123" s="30">
        <f>'Treasury Yields by Qtr'!E19+'Current Spreads by Qtr'!E123/10000</f>
        <v>4.6327024791666671E-2</v>
      </c>
      <c r="F123" s="30">
        <f>'Treasury Yields by Qtr'!F19+'Current Spreads by Qtr'!F123/10000</f>
        <v>4.7049263779333328E-2</v>
      </c>
      <c r="G123" s="30">
        <f>'Treasury Yields by Qtr'!G19+'Current Spreads by Qtr'!G123/10000</f>
        <v>5.0078401451857144E-2</v>
      </c>
      <c r="H123" s="30">
        <f>'Treasury Yields by Qtr'!H19+'Current Spreads by Qtr'!H123/10000</f>
        <v>4.8578068556142856E-2</v>
      </c>
      <c r="I123" s="30">
        <f>'Treasury Yields by Qtr'!I19+'Current Spreads by Qtr'!I123/10000</f>
        <v>4.0197539327857142E-2</v>
      </c>
      <c r="J123" s="30">
        <f>'Treasury Yields by Qtr'!J19+'Current Spreads by Qtr'!J123/10000</f>
        <v>3.9422959942142857E-2</v>
      </c>
    </row>
    <row r="124" spans="1:10" x14ac:dyDescent="0.25">
      <c r="A124" s="79">
        <f t="shared" si="3"/>
        <v>15</v>
      </c>
      <c r="B124" s="30">
        <f>'Treasury Yields by Qtr'!B20+'Current Spreads by Qtr'!B124/10000</f>
        <v>4.5615326166315001E-2</v>
      </c>
      <c r="C124" s="30">
        <f>'Treasury Yields by Qtr'!C20+'Current Spreads by Qtr'!C124/10000</f>
        <v>4.3879621044999997E-2</v>
      </c>
      <c r="D124" s="30">
        <f>'Treasury Yields by Qtr'!D20+'Current Spreads by Qtr'!D124/10000</f>
        <v>4.3772152516999993E-2</v>
      </c>
      <c r="E124" s="30">
        <f>'Treasury Yields by Qtr'!E20+'Current Spreads by Qtr'!E124/10000</f>
        <v>4.7263074798000002E-2</v>
      </c>
      <c r="F124" s="30">
        <f>'Treasury Yields by Qtr'!F20+'Current Spreads by Qtr'!F124/10000</f>
        <v>4.7960018231000004E-2</v>
      </c>
      <c r="G124" s="30">
        <f>'Treasury Yields by Qtr'!G20+'Current Spreads by Qtr'!G124/10000</f>
        <v>5.0938203720428565E-2</v>
      </c>
      <c r="H124" s="30">
        <f>'Treasury Yields by Qtr'!H20+'Current Spreads by Qtr'!H124/10000</f>
        <v>4.9546905958571433E-2</v>
      </c>
      <c r="I124" s="30">
        <f>'Treasury Yields by Qtr'!I20+'Current Spreads by Qtr'!I124/10000</f>
        <v>4.1109518684428567E-2</v>
      </c>
      <c r="J124" s="30">
        <f>'Treasury Yields by Qtr'!J20+'Current Spreads by Qtr'!J124/10000</f>
        <v>4.0377491225571424E-2</v>
      </c>
    </row>
    <row r="125" spans="1:10" x14ac:dyDescent="0.25">
      <c r="A125" s="79">
        <f t="shared" si="3"/>
        <v>16</v>
      </c>
      <c r="B125" s="30">
        <f>'Treasury Yields by Qtr'!B21+'Current Spreads by Qtr'!B125/10000</f>
        <v>4.620567121682418E-2</v>
      </c>
      <c r="C125" s="30">
        <f>'Treasury Yields by Qtr'!C21+'Current Spreads by Qtr'!C125/10000</f>
        <v>4.4395413076999998E-2</v>
      </c>
      <c r="D125" s="30">
        <f>'Treasury Yields by Qtr'!D21+'Current Spreads by Qtr'!D125/10000</f>
        <v>4.4232092661555561E-2</v>
      </c>
      <c r="E125" s="30">
        <f>'Treasury Yields by Qtr'!E21+'Current Spreads by Qtr'!E125/10000</f>
        <v>4.816692500533333E-2</v>
      </c>
      <c r="F125" s="30">
        <f>'Treasury Yields by Qtr'!F21+'Current Spreads by Qtr'!F125/10000</f>
        <v>4.884360960266667E-2</v>
      </c>
      <c r="G125" s="30">
        <f>'Treasury Yields by Qtr'!G21+'Current Spreads by Qtr'!G125/10000</f>
        <v>5.1778021282E-2</v>
      </c>
      <c r="H125" s="30">
        <f>'Treasury Yields by Qtr'!H21+'Current Spreads by Qtr'!H125/10000</f>
        <v>5.0514524264000001E-2</v>
      </c>
      <c r="I125" s="30">
        <f>'Treasury Yields by Qtr'!I21+'Current Spreads by Qtr'!I125/10000</f>
        <v>4.2035490204999998E-2</v>
      </c>
      <c r="J125" s="30">
        <f>'Treasury Yields by Qtr'!J21+'Current Spreads by Qtr'!J125/10000</f>
        <v>4.1332280343999994E-2</v>
      </c>
    </row>
    <row r="126" spans="1:10" x14ac:dyDescent="0.25">
      <c r="A126" s="79">
        <f t="shared" si="3"/>
        <v>17</v>
      </c>
      <c r="B126" s="30">
        <f>'Treasury Yields by Qtr'!B22+'Current Spreads by Qtr'!B126/10000</f>
        <v>4.6752119491759066E-2</v>
      </c>
      <c r="C126" s="30">
        <f>'Treasury Yields by Qtr'!C22+'Current Spreads by Qtr'!C126/10000</f>
        <v>4.4891224963999998E-2</v>
      </c>
      <c r="D126" s="30">
        <f>'Treasury Yields by Qtr'!D22+'Current Spreads by Qtr'!D126/10000</f>
        <v>4.4659252977111111E-2</v>
      </c>
      <c r="E126" s="30">
        <f>'Treasury Yields by Qtr'!E22+'Current Spreads by Qtr'!E126/10000</f>
        <v>4.9039447893666668E-2</v>
      </c>
      <c r="F126" s="30">
        <f>'Treasury Yields by Qtr'!F22+'Current Spreads by Qtr'!F126/10000</f>
        <v>4.9702552383333334E-2</v>
      </c>
      <c r="G126" s="30">
        <f>'Treasury Yields by Qtr'!G22+'Current Spreads by Qtr'!G126/10000</f>
        <v>5.2600836693571434E-2</v>
      </c>
      <c r="H126" s="30">
        <f>'Treasury Yields by Qtr'!H22+'Current Spreads by Qtr'!H126/10000</f>
        <v>5.1473855660428572E-2</v>
      </c>
      <c r="I126" s="30">
        <f>'Treasury Yields by Qtr'!I22+'Current Spreads by Qtr'!I126/10000</f>
        <v>4.296496628957143E-2</v>
      </c>
      <c r="J126" s="30">
        <f>'Treasury Yields by Qtr'!J22+'Current Spreads by Qtr'!J126/10000</f>
        <v>4.2277885018428572E-2</v>
      </c>
    </row>
    <row r="127" spans="1:10" x14ac:dyDescent="0.25">
      <c r="A127" s="79">
        <f t="shared" si="3"/>
        <v>18</v>
      </c>
      <c r="B127" s="30">
        <f>'Treasury Yields by Qtr'!B23+'Current Spreads by Qtr'!B127/10000</f>
        <v>4.7262570686687252E-2</v>
      </c>
      <c r="C127" s="30">
        <f>'Treasury Yields by Qtr'!C23+'Current Spreads by Qtr'!C127/10000</f>
        <v>4.5372050006000003E-2</v>
      </c>
      <c r="D127" s="30">
        <f>'Treasury Yields by Qtr'!D23+'Current Spreads by Qtr'!D127/10000</f>
        <v>4.5057406226666666E-2</v>
      </c>
      <c r="E127" s="30">
        <f>'Treasury Yields by Qtr'!E23+'Current Spreads by Qtr'!E127/10000</f>
        <v>4.9880342277999999E-2</v>
      </c>
      <c r="F127" s="30">
        <f>'Treasury Yields by Qtr'!F23+'Current Spreads by Qtr'!F127/10000</f>
        <v>5.0534346817999995E-2</v>
      </c>
      <c r="G127" s="30">
        <f>'Treasury Yields by Qtr'!G23+'Current Spreads by Qtr'!G127/10000</f>
        <v>5.3405543900142863E-2</v>
      </c>
      <c r="H127" s="30">
        <f>'Treasury Yields by Qtr'!H23+'Current Spreads by Qtr'!H127/10000</f>
        <v>5.2422551645857143E-2</v>
      </c>
      <c r="I127" s="30">
        <f>'Treasury Yields by Qtr'!I23+'Current Spreads by Qtr'!I127/10000</f>
        <v>4.389298877014286E-2</v>
      </c>
      <c r="J127" s="30">
        <f>'Treasury Yields by Qtr'!J23+'Current Spreads by Qtr'!J127/10000</f>
        <v>4.3210459525857142E-2</v>
      </c>
    </row>
    <row r="128" spans="1:10" x14ac:dyDescent="0.25">
      <c r="A128" s="79">
        <f t="shared" si="3"/>
        <v>19</v>
      </c>
      <c r="B128" s="30">
        <f>'Treasury Yields by Qtr'!B24+'Current Spreads by Qtr'!B128/10000</f>
        <v>4.7742880187010533E-2</v>
      </c>
      <c r="C128" s="30">
        <f>'Treasury Yields by Qtr'!C24+'Current Spreads by Qtr'!C128/10000</f>
        <v>4.5841684847999997E-2</v>
      </c>
      <c r="D128" s="30">
        <f>'Treasury Yields by Qtr'!D24+'Current Spreads by Qtr'!D128/10000</f>
        <v>4.5429720956222226E-2</v>
      </c>
      <c r="E128" s="30">
        <f>'Treasury Yields by Qtr'!E24+'Current Spreads by Qtr'!E128/10000</f>
        <v>5.068934392433333E-2</v>
      </c>
      <c r="F128" s="30">
        <f>'Treasury Yields by Qtr'!F24+'Current Spreads by Qtr'!F128/10000</f>
        <v>5.1340413409666663E-2</v>
      </c>
      <c r="G128" s="30">
        <f>'Treasury Yields by Qtr'!G24+'Current Spreads by Qtr'!G128/10000</f>
        <v>5.4194176059714286E-2</v>
      </c>
      <c r="H128" s="30">
        <f>'Treasury Yields by Qtr'!H24+'Current Spreads by Qtr'!H128/10000</f>
        <v>5.3357351236285711E-2</v>
      </c>
      <c r="I128" s="30">
        <f>'Treasury Yields by Qtr'!I24+'Current Spreads by Qtr'!I128/10000</f>
        <v>4.4814498962714291E-2</v>
      </c>
      <c r="J128" s="30">
        <f>'Treasury Yields by Qtr'!J24+'Current Spreads by Qtr'!J128/10000</f>
        <v>4.412517951328572E-2</v>
      </c>
    </row>
    <row r="129" spans="1:10" x14ac:dyDescent="0.25">
      <c r="A129" s="79">
        <f t="shared" si="3"/>
        <v>20</v>
      </c>
      <c r="B129" s="30">
        <f>'Treasury Yields by Qtr'!B25+'Current Spreads by Qtr'!B129/10000</f>
        <v>4.8198265177329225E-2</v>
      </c>
      <c r="C129" s="30">
        <f>'Treasury Yields by Qtr'!C25+'Current Spreads by Qtr'!C129/10000</f>
        <v>4.6303524080999997E-2</v>
      </c>
      <c r="D129" s="30">
        <f>'Treasury Yields by Qtr'!D25+'Current Spreads by Qtr'!D129/10000</f>
        <v>4.5778522019777779E-2</v>
      </c>
      <c r="E129" s="30">
        <f>'Treasury Yields by Qtr'!E25+'Current Spreads by Qtr'!E129/10000</f>
        <v>5.1465572565666667E-2</v>
      </c>
      <c r="F129" s="30">
        <f>'Treasury Yields by Qtr'!F25+'Current Spreads by Qtr'!F129/10000</f>
        <v>5.2120245049333332E-2</v>
      </c>
      <c r="G129" s="30">
        <f>'Treasury Yields by Qtr'!G25+'Current Spreads by Qtr'!G129/10000</f>
        <v>5.4967010201285714E-2</v>
      </c>
      <c r="H129" s="30">
        <f>'Treasury Yields by Qtr'!H25+'Current Spreads by Qtr'!H129/10000</f>
        <v>5.4276526157714285E-2</v>
      </c>
      <c r="I129" s="30">
        <f>'Treasury Yields by Qtr'!I25+'Current Spreads by Qtr'!I129/10000</f>
        <v>4.5726139750285714E-2</v>
      </c>
      <c r="J129" s="30">
        <f>'Treasury Yields by Qtr'!J25+'Current Spreads by Qtr'!J129/10000</f>
        <v>4.501917473571429E-2</v>
      </c>
    </row>
    <row r="130" spans="1:10" x14ac:dyDescent="0.25">
      <c r="A130" s="79">
        <f t="shared" si="3"/>
        <v>21</v>
      </c>
      <c r="B130" s="30">
        <f>'Treasury Yields by Qtr'!B26+'Current Spreads by Qtr'!B130/10000</f>
        <v>4.8632870028393699E-2</v>
      </c>
      <c r="C130" s="30">
        <f>'Treasury Yields by Qtr'!C26+'Current Spreads by Qtr'!C130/10000</f>
        <v>4.6760370871999996E-2</v>
      </c>
      <c r="D130" s="30">
        <f>'Treasury Yields by Qtr'!D26+'Current Spreads by Qtr'!D130/10000</f>
        <v>4.6105668454333337E-2</v>
      </c>
      <c r="E130" s="30">
        <f>'Treasury Yields by Qtr'!E26+'Current Spreads by Qtr'!E130/10000</f>
        <v>5.2207919645999995E-2</v>
      </c>
      <c r="F130" s="30">
        <f>'Treasury Yields by Qtr'!F26+'Current Spreads by Qtr'!F130/10000</f>
        <v>5.2878768786999999E-2</v>
      </c>
      <c r="G130" s="30">
        <f>'Treasury Yields by Qtr'!G26+'Current Spreads by Qtr'!G130/10000</f>
        <v>5.5729346955857142E-2</v>
      </c>
      <c r="H130" s="30">
        <f>'Treasury Yields by Qtr'!H26+'Current Spreads by Qtr'!H130/10000</f>
        <v>5.5179107564142856E-2</v>
      </c>
      <c r="I130" s="30">
        <f>'Treasury Yields by Qtr'!I26+'Current Spreads by Qtr'!I130/10000</f>
        <v>4.6625699523857145E-2</v>
      </c>
      <c r="J130" s="30">
        <f>'Treasury Yields by Qtr'!J26+'Current Spreads by Qtr'!J130/10000</f>
        <v>4.5889652712142855E-2</v>
      </c>
    </row>
    <row r="131" spans="1:10" x14ac:dyDescent="0.25">
      <c r="A131" s="79">
        <f t="shared" si="3"/>
        <v>22</v>
      </c>
      <c r="B131" s="30">
        <f>'Treasury Yields by Qtr'!B27+'Current Spreads by Qtr'!B131/10000</f>
        <v>4.9050321703207389E-2</v>
      </c>
      <c r="C131" s="30">
        <f>'Treasury Yields by Qtr'!C27+'Current Spreads by Qtr'!C131/10000</f>
        <v>4.7214689418E-2</v>
      </c>
      <c r="D131" s="30">
        <f>'Treasury Yields by Qtr'!D27+'Current Spreads by Qtr'!D131/10000</f>
        <v>4.6412262290888892E-2</v>
      </c>
      <c r="E131" s="30">
        <f>'Treasury Yields by Qtr'!E27+'Current Spreads by Qtr'!E131/10000</f>
        <v>5.2914480284333335E-2</v>
      </c>
      <c r="F131" s="30">
        <f>'Treasury Yields by Qtr'!F27+'Current Spreads by Qtr'!F131/10000</f>
        <v>5.3603530055666669E-2</v>
      </c>
      <c r="G131" s="30">
        <f>'Treasury Yields by Qtr'!G27+'Current Spreads by Qtr'!G131/10000</f>
        <v>5.6470903700428572E-2</v>
      </c>
      <c r="H131" s="30">
        <f>'Treasury Yields by Qtr'!H27+'Current Spreads by Qtr'!H131/10000</f>
        <v>5.6054292506571429E-2</v>
      </c>
      <c r="I131" s="30">
        <f>'Treasury Yields by Qtr'!I27+'Current Spreads by Qtr'!I131/10000</f>
        <v>4.7501748815428575E-2</v>
      </c>
      <c r="J131" s="30">
        <f>'Treasury Yields by Qtr'!J27+'Current Spreads by Qtr'!J131/10000</f>
        <v>4.6726486992571432E-2</v>
      </c>
    </row>
    <row r="132" spans="1:10" x14ac:dyDescent="0.25">
      <c r="A132" s="79">
        <f t="shared" si="3"/>
        <v>23</v>
      </c>
      <c r="B132" s="30">
        <f>'Treasury Yields by Qtr'!B28+'Current Spreads by Qtr'!B132/10000</f>
        <v>4.9453314270772777E-2</v>
      </c>
      <c r="C132" s="30">
        <f>'Treasury Yields by Qtr'!C28+'Current Spreads by Qtr'!C132/10000</f>
        <v>4.7668380635999999E-2</v>
      </c>
      <c r="D132" s="30">
        <f>'Treasury Yields by Qtr'!D28+'Current Spreads by Qtr'!D132/10000</f>
        <v>4.6699398046444449E-2</v>
      </c>
      <c r="E132" s="30">
        <f>'Treasury Yields by Qtr'!E28+'Current Spreads by Qtr'!E132/10000</f>
        <v>5.3583589346666669E-2</v>
      </c>
      <c r="F132" s="30">
        <f>'Treasury Yields by Qtr'!F28+'Current Spreads by Qtr'!F132/10000</f>
        <v>5.4299063726333335E-2</v>
      </c>
      <c r="G132" s="30">
        <f>'Treasury Yields by Qtr'!G28+'Current Spreads by Qtr'!G132/10000</f>
        <v>5.7196616015999999E-2</v>
      </c>
      <c r="H132" s="30">
        <f>'Treasury Yields by Qtr'!H28+'Current Spreads by Qtr'!H132/10000</f>
        <v>5.6904095451999995E-2</v>
      </c>
      <c r="I132" s="30">
        <f>'Treasury Yields by Qtr'!I28+'Current Spreads by Qtr'!I132/10000</f>
        <v>4.8355299785E-2</v>
      </c>
      <c r="J132" s="30">
        <f>'Treasury Yields by Qtr'!J28+'Current Spreads by Qtr'!J132/10000</f>
        <v>4.7529921948000001E-2</v>
      </c>
    </row>
    <row r="133" spans="1:10" x14ac:dyDescent="0.25">
      <c r="A133" s="79">
        <f t="shared" si="3"/>
        <v>24</v>
      </c>
      <c r="B133" s="30">
        <f>'Treasury Yields by Qtr'!B29+'Current Spreads by Qtr'!B133/10000</f>
        <v>4.9844558620877055E-2</v>
      </c>
      <c r="C133" s="30">
        <f>'Treasury Yields by Qtr'!C29+'Current Spreads by Qtr'!C133/10000</f>
        <v>4.8123414545999998E-2</v>
      </c>
      <c r="D133" s="30">
        <f>'Treasury Yields by Qtr'!D29+'Current Spreads by Qtr'!D133/10000</f>
        <v>4.6967772987E-2</v>
      </c>
      <c r="E133" s="30">
        <f>'Treasury Yields by Qtr'!E29+'Current Spreads by Qtr'!E133/10000</f>
        <v>5.4213155612999997E-2</v>
      </c>
      <c r="F133" s="30">
        <f>'Treasury Yields by Qtr'!F29+'Current Spreads by Qtr'!F133/10000</f>
        <v>5.4963956586999999E-2</v>
      </c>
      <c r="G133" s="30">
        <f>'Treasury Yields by Qtr'!G29+'Current Spreads by Qtr'!G133/10000</f>
        <v>5.7905958315571424E-2</v>
      </c>
      <c r="H133" s="30">
        <f>'Treasury Yields by Qtr'!H29+'Current Spreads by Qtr'!H133/10000</f>
        <v>5.7726713068428567E-2</v>
      </c>
      <c r="I133" s="30">
        <f>'Treasury Yields by Qtr'!I29+'Current Spreads by Qtr'!I133/10000</f>
        <v>4.9184137225571425E-2</v>
      </c>
      <c r="J133" s="30">
        <f>'Treasury Yields by Qtr'!J29+'Current Spreads by Qtr'!J133/10000</f>
        <v>4.8297249560428565E-2</v>
      </c>
    </row>
    <row r="134" spans="1:10" x14ac:dyDescent="0.25">
      <c r="A134" s="79">
        <f t="shared" si="3"/>
        <v>25</v>
      </c>
      <c r="B134" s="30">
        <f>'Treasury Yields by Qtr'!B30+'Current Spreads by Qtr'!B134/10000</f>
        <v>5.0226307916496349E-2</v>
      </c>
      <c r="C134" s="30">
        <f>'Treasury Yields by Qtr'!C30+'Current Spreads by Qtr'!C134/10000</f>
        <v>4.858147443E-2</v>
      </c>
      <c r="D134" s="30">
        <f>'Treasury Yields by Qtr'!D30+'Current Spreads by Qtr'!D134/10000</f>
        <v>4.7217959438555557E-2</v>
      </c>
      <c r="E134" s="30">
        <f>'Treasury Yields by Qtr'!E30+'Current Spreads by Qtr'!E134/10000</f>
        <v>5.4800997611333335E-2</v>
      </c>
      <c r="F134" s="30">
        <f>'Treasury Yields by Qtr'!F30+'Current Spreads by Qtr'!F134/10000</f>
        <v>5.5597248249666664E-2</v>
      </c>
      <c r="G134" s="30">
        <f>'Treasury Yields by Qtr'!G30+'Current Spreads by Qtr'!G134/10000</f>
        <v>5.8599185840142856E-2</v>
      </c>
      <c r="H134" s="30">
        <f>'Treasury Yields by Qtr'!H30+'Current Spreads by Qtr'!H134/10000</f>
        <v>5.8517167218857136E-2</v>
      </c>
      <c r="I134" s="30">
        <f>'Treasury Yields by Qtr'!I30+'Current Spreads by Qtr'!I134/10000</f>
        <v>4.998264757914285E-2</v>
      </c>
      <c r="J134" s="30">
        <f>'Treasury Yields by Qtr'!J30+'Current Spreads by Qtr'!J134/10000</f>
        <v>4.9023023183857144E-2</v>
      </c>
    </row>
    <row r="135" spans="1:10" x14ac:dyDescent="0.25">
      <c r="A135" s="79">
        <f t="shared" si="3"/>
        <v>26</v>
      </c>
      <c r="B135" s="30">
        <f>'Treasury Yields by Qtr'!B31+'Current Spreads by Qtr'!B135/10000</f>
        <v>5.0600687948697029E-2</v>
      </c>
      <c r="C135" s="30">
        <f>'Treasury Yields by Qtr'!C31+'Current Spreads by Qtr'!C135/10000</f>
        <v>4.9044178664000002E-2</v>
      </c>
      <c r="D135" s="30">
        <f>'Treasury Yields by Qtr'!D31+'Current Spreads by Qtr'!D135/10000</f>
        <v>4.7450037260111114E-2</v>
      </c>
      <c r="E135" s="30">
        <f>'Treasury Yields by Qtr'!E31+'Current Spreads by Qtr'!E135/10000</f>
        <v>5.5344291685666666E-2</v>
      </c>
      <c r="F135" s="30">
        <f>'Treasury Yields by Qtr'!F31+'Current Spreads by Qtr'!F135/10000</f>
        <v>5.6195426660333329E-2</v>
      </c>
      <c r="G135" s="30">
        <f>'Treasury Yields by Qtr'!G31+'Current Spreads by Qtr'!G135/10000</f>
        <v>5.9273951840714288E-2</v>
      </c>
      <c r="H135" s="30">
        <f>'Treasury Yields by Qtr'!H31+'Current Spreads by Qtr'!H135/10000</f>
        <v>5.9273697087285707E-2</v>
      </c>
      <c r="I135" s="30">
        <f>'Treasury Yields by Qtr'!I31+'Current Spreads by Qtr'!I135/10000</f>
        <v>5.074875251171429E-2</v>
      </c>
      <c r="J135" s="30">
        <f>'Treasury Yields by Qtr'!J31+'Current Spreads by Qtr'!J135/10000</f>
        <v>4.9704718007285723E-2</v>
      </c>
    </row>
    <row r="136" spans="1:10" x14ac:dyDescent="0.25">
      <c r="A136" s="79">
        <f t="shared" si="3"/>
        <v>27</v>
      </c>
      <c r="B136" s="30">
        <f>'Treasury Yields by Qtr'!B32+'Current Spreads by Qtr'!B136/10000</f>
        <v>5.0969250816186612E-2</v>
      </c>
      <c r="C136" s="30">
        <f>'Treasury Yields by Qtr'!C32+'Current Spreads by Qtr'!C136/10000</f>
        <v>4.9512793824999998E-2</v>
      </c>
      <c r="D136" s="30">
        <f>'Treasury Yields by Qtr'!D32+'Current Spreads by Qtr'!D136/10000</f>
        <v>4.766424142166667E-2</v>
      </c>
      <c r="E136" s="30">
        <f>'Treasury Yields by Qtr'!E32+'Current Spreads by Qtr'!E136/10000</f>
        <v>5.5840493450000001E-2</v>
      </c>
      <c r="F136" s="30">
        <f>'Treasury Yields by Qtr'!F32+'Current Spreads by Qtr'!F136/10000</f>
        <v>5.6757450266000001E-2</v>
      </c>
      <c r="G136" s="30">
        <f>'Treasury Yields by Qtr'!G32+'Current Spreads by Qtr'!G136/10000</f>
        <v>5.9930196979285713E-2</v>
      </c>
      <c r="H136" s="30">
        <f>'Treasury Yields by Qtr'!H32+'Current Spreads by Qtr'!H136/10000</f>
        <v>5.9993242994714285E-2</v>
      </c>
      <c r="I136" s="30">
        <f>'Treasury Yields by Qtr'!I32+'Current Spreads by Qtr'!I136/10000</f>
        <v>5.1479055217285713E-2</v>
      </c>
      <c r="J136" s="30">
        <f>'Treasury Yields by Qtr'!J32+'Current Spreads by Qtr'!J136/10000</f>
        <v>5.0338533776714288E-2</v>
      </c>
    </row>
    <row r="137" spans="1:10" x14ac:dyDescent="0.25">
      <c r="A137" s="79">
        <f t="shared" si="3"/>
        <v>28</v>
      </c>
      <c r="B137" s="30">
        <f>'Treasury Yields by Qtr'!B33+'Current Spreads by Qtr'!B137/10000</f>
        <v>5.1333787681719104E-2</v>
      </c>
      <c r="C137" s="30">
        <f>'Treasury Yields by Qtr'!C33+'Current Spreads by Qtr'!C137/10000</f>
        <v>4.9988770038000001E-2</v>
      </c>
      <c r="D137" s="30">
        <f>'Treasury Yields by Qtr'!D33+'Current Spreads by Qtr'!D137/10000</f>
        <v>4.7860577618222225E-2</v>
      </c>
      <c r="E137" s="30">
        <f>'Treasury Yields by Qtr'!E33+'Current Spreads by Qtr'!E137/10000</f>
        <v>5.6286746681333336E-2</v>
      </c>
      <c r="F137" s="30">
        <f>'Treasury Yields by Qtr'!F33+'Current Spreads by Qtr'!F137/10000</f>
        <v>5.7281013443666665E-2</v>
      </c>
      <c r="G137" s="30">
        <f>'Treasury Yields by Qtr'!G33+'Current Spreads by Qtr'!G137/10000</f>
        <v>6.0567062246857144E-2</v>
      </c>
      <c r="H137" s="30">
        <f>'Treasury Yields by Qtr'!H33+'Current Spreads by Qtr'!H137/10000</f>
        <v>6.0673353783142855E-2</v>
      </c>
      <c r="I137" s="30">
        <f>'Treasury Yields by Qtr'!I33+'Current Spreads by Qtr'!I137/10000</f>
        <v>5.2170939444857144E-2</v>
      </c>
      <c r="J137" s="30">
        <f>'Treasury Yields by Qtr'!J33+'Current Spreads by Qtr'!J137/10000</f>
        <v>5.0921281323142858E-2</v>
      </c>
    </row>
    <row r="138" spans="1:10" x14ac:dyDescent="0.25">
      <c r="A138" s="79">
        <f t="shared" si="3"/>
        <v>29</v>
      </c>
      <c r="B138" s="30">
        <f>'Treasury Yields by Qtr'!B34+'Current Spreads by Qtr'!B138/10000</f>
        <v>5.1695813928538281E-2</v>
      </c>
      <c r="C138" s="30">
        <f>'Treasury Yields by Qtr'!C34+'Current Spreads by Qtr'!C138/10000</f>
        <v>5.0473429895999997E-2</v>
      </c>
      <c r="D138" s="30">
        <f>'Treasury Yields by Qtr'!D34+'Current Spreads by Qtr'!D138/10000</f>
        <v>4.803901346277778E-2</v>
      </c>
      <c r="E138" s="30">
        <f>'Treasury Yields by Qtr'!E34+'Current Spreads by Qtr'!E138/10000</f>
        <v>5.6680174512666666E-2</v>
      </c>
      <c r="F138" s="30">
        <f>'Treasury Yields by Qtr'!F34+'Current Spreads by Qtr'!F138/10000</f>
        <v>5.7764287647333323E-2</v>
      </c>
      <c r="G138" s="30">
        <f>'Treasury Yields by Qtr'!G34+'Current Spreads by Qtr'!G138/10000</f>
        <v>6.118395737342857E-2</v>
      </c>
      <c r="H138" s="30">
        <f>'Treasury Yields by Qtr'!H34+'Current Spreads by Qtr'!H138/10000</f>
        <v>6.1309536248571425E-2</v>
      </c>
      <c r="I138" s="30">
        <f>'Treasury Yields by Qtr'!I34+'Current Spreads by Qtr'!I138/10000</f>
        <v>5.2819526680428573E-2</v>
      </c>
      <c r="J138" s="30">
        <f>'Treasury Yields by Qtr'!J34+'Current Spreads by Qtr'!J138/10000</f>
        <v>5.1448300419571422E-2</v>
      </c>
    </row>
    <row r="139" spans="1:10" x14ac:dyDescent="0.25">
      <c r="A139" s="79">
        <f t="shared" si="3"/>
        <v>30</v>
      </c>
      <c r="B139" s="30">
        <f>'Treasury Yields by Qtr'!B35+'Current Spreads by Qtr'!B139/10000</f>
        <v>5.2056869169176762E-2</v>
      </c>
      <c r="C139" s="30">
        <f>'Treasury Yields by Qtr'!C35+'Current Spreads by Qtr'!C139/10000</f>
        <v>5.0968121261999996E-2</v>
      </c>
      <c r="D139" s="30">
        <f>'Treasury Yields by Qtr'!D35+'Current Spreads by Qtr'!D139/10000</f>
        <v>4.8199168149333338E-2</v>
      </c>
      <c r="E139" s="30">
        <f>'Treasury Yields by Qtr'!E35+'Current Spreads by Qtr'!E139/10000</f>
        <v>5.7017432202E-2</v>
      </c>
      <c r="F139" s="30">
        <f>'Treasury Yields by Qtr'!F35+'Current Spreads by Qtr'!F139/10000</f>
        <v>5.8203905028999997E-2</v>
      </c>
      <c r="G139" s="30">
        <f>'Treasury Yields by Qtr'!G35+'Current Spreads by Qtr'!G139/10000</f>
        <v>6.1778607314000006E-2</v>
      </c>
      <c r="H139" s="30">
        <f>'Treasury Yields by Qtr'!H35+'Current Spreads by Qtr'!H139/10000</f>
        <v>6.1899266596999999E-2</v>
      </c>
      <c r="I139" s="30">
        <f>'Treasury Yields by Qtr'!I35+'Current Spreads by Qtr'!I139/10000</f>
        <v>5.3422135280000005E-2</v>
      </c>
      <c r="J139" s="30">
        <f>'Treasury Yields by Qtr'!J35+'Current Spreads by Qtr'!J139/10000</f>
        <v>5.1916328137999998E-2</v>
      </c>
    </row>
    <row r="140" spans="1:10" x14ac:dyDescent="0.25">
      <c r="A140" s="3"/>
      <c r="B140" s="3"/>
      <c r="C140" s="3"/>
      <c r="D140" s="3"/>
      <c r="E140" s="3"/>
      <c r="G140" s="3"/>
      <c r="I140" s="3"/>
      <c r="J140" s="3"/>
    </row>
    <row r="141" spans="1:10" x14ac:dyDescent="0.25">
      <c r="A141" s="3"/>
      <c r="B141" s="3"/>
      <c r="C141" s="3"/>
      <c r="D141" s="3"/>
      <c r="E141" s="3"/>
      <c r="G141" s="3"/>
      <c r="I141" s="3"/>
      <c r="J141" s="3"/>
    </row>
    <row r="142" spans="1:10" x14ac:dyDescent="0.25">
      <c r="A142" s="3" t="s">
        <v>59</v>
      </c>
      <c r="B142" s="3"/>
      <c r="C142" s="3"/>
      <c r="D142" s="3"/>
      <c r="E142" s="3"/>
      <c r="G142" s="3"/>
      <c r="I142" s="3"/>
      <c r="J142" s="3"/>
    </row>
    <row r="143" spans="1:10" x14ac:dyDescent="0.25">
      <c r="A143" s="77" t="s">
        <v>52</v>
      </c>
      <c r="B143" s="78"/>
      <c r="C143" s="31"/>
      <c r="D143" s="31"/>
      <c r="E143" s="31"/>
      <c r="G143" s="3"/>
      <c r="I143" s="3"/>
      <c r="J143" s="3"/>
    </row>
    <row r="144" spans="1:10" x14ac:dyDescent="0.25">
      <c r="A144" s="28" t="s">
        <v>51</v>
      </c>
      <c r="B144" s="80">
        <v>41912</v>
      </c>
      <c r="C144" s="80">
        <v>42004</v>
      </c>
      <c r="D144" s="80">
        <v>42094</v>
      </c>
      <c r="E144" s="80">
        <v>42185</v>
      </c>
      <c r="F144" s="80">
        <v>42277</v>
      </c>
      <c r="G144" s="80">
        <f>+G109</f>
        <v>42369</v>
      </c>
      <c r="H144" s="80">
        <f>+H109</f>
        <v>42460</v>
      </c>
      <c r="I144" s="80">
        <f>+I109</f>
        <v>42551</v>
      </c>
      <c r="J144" s="80">
        <f>+J109</f>
        <v>42643</v>
      </c>
    </row>
    <row r="145" spans="1:10" x14ac:dyDescent="0.25">
      <c r="A145" s="79">
        <v>1</v>
      </c>
      <c r="B145" s="30">
        <f>'Treasury Yields by Qtr'!B6+'Current Spreads by Qtr'!B145/10000</f>
        <v>2.9772374960337439E-2</v>
      </c>
      <c r="C145" s="30">
        <f>'Treasury Yields by Qtr'!C6+'Current Spreads by Qtr'!C145/10000</f>
        <v>3.6469998595999996E-2</v>
      </c>
      <c r="D145" s="30">
        <f>'Treasury Yields by Qtr'!D6+'Current Spreads by Qtr'!D145/10000</f>
        <v>4.1665229334000006E-2</v>
      </c>
      <c r="E145" s="30">
        <f>'Treasury Yields by Qtr'!E6+'Current Spreads by Qtr'!E145/10000</f>
        <v>3.5922716384999998E-2</v>
      </c>
      <c r="F145" s="30">
        <f>'Treasury Yields by Qtr'!F6+'Current Spreads by Qtr'!F145/10000</f>
        <v>4.3004242824999997E-2</v>
      </c>
      <c r="G145" s="30">
        <f>'Treasury Yields by Qtr'!G6+'Current Spreads by Qtr'!G145/10000</f>
        <v>5.0404238416000002E-2</v>
      </c>
      <c r="H145" s="30">
        <f>'Treasury Yields by Qtr'!H6+'Current Spreads by Qtr'!H145/10000</f>
        <v>5.4544683930999996E-2</v>
      </c>
      <c r="I145" s="30">
        <f>'Treasury Yields by Qtr'!I6+'Current Spreads by Qtr'!I145/10000</f>
        <v>4.5628712778E-2</v>
      </c>
      <c r="J145" s="30">
        <f>'Treasury Yields by Qtr'!J6+'Current Spreads by Qtr'!J145/10000</f>
        <v>4.1478625735999995E-2</v>
      </c>
    </row>
    <row r="146" spans="1:10" x14ac:dyDescent="0.25">
      <c r="A146" s="79">
        <f>A145+1</f>
        <v>2</v>
      </c>
      <c r="B146" s="30">
        <f>'Treasury Yields by Qtr'!B7+'Current Spreads by Qtr'!B146/10000</f>
        <v>3.4708998634292137E-2</v>
      </c>
      <c r="C146" s="30">
        <f>'Treasury Yields by Qtr'!C7+'Current Spreads by Qtr'!C146/10000</f>
        <v>4.0350765987999998E-2</v>
      </c>
      <c r="D146" s="30">
        <f>'Treasury Yields by Qtr'!D7+'Current Spreads by Qtr'!D146/10000</f>
        <v>4.4382818311000008E-2</v>
      </c>
      <c r="E146" s="30">
        <f>'Treasury Yields by Qtr'!E7+'Current Spreads by Qtr'!E146/10000</f>
        <v>3.9123902273E-2</v>
      </c>
      <c r="F146" s="30">
        <f>'Treasury Yields by Qtr'!F7+'Current Spreads by Qtr'!F146/10000</f>
        <v>4.5808844706999995E-2</v>
      </c>
      <c r="G146" s="30">
        <f>'Treasury Yields by Qtr'!G7+'Current Spreads by Qtr'!G146/10000</f>
        <v>5.3585019115E-2</v>
      </c>
      <c r="H146" s="30">
        <f>'Treasury Yields by Qtr'!H7+'Current Spreads by Qtr'!H146/10000</f>
        <v>5.5887086695999996E-2</v>
      </c>
      <c r="I146" s="30">
        <f>'Treasury Yields by Qtr'!I7+'Current Spreads by Qtr'!I146/10000</f>
        <v>4.6507965738999998E-2</v>
      </c>
      <c r="J146" s="30">
        <f>'Treasury Yields by Qtr'!J7+'Current Spreads by Qtr'!J146/10000</f>
        <v>4.2712042475999995E-2</v>
      </c>
    </row>
    <row r="147" spans="1:10" x14ac:dyDescent="0.25">
      <c r="A147" s="79">
        <f t="shared" ref="A147:A174" si="4">A146+1</f>
        <v>3</v>
      </c>
      <c r="B147" s="30">
        <f>'Treasury Yields by Qtr'!B8+'Current Spreads by Qtr'!B147/10000</f>
        <v>3.9783124799727738E-2</v>
      </c>
      <c r="C147" s="30">
        <f>'Treasury Yields by Qtr'!C8+'Current Spreads by Qtr'!C147/10000</f>
        <v>4.4688613631999996E-2</v>
      </c>
      <c r="D147" s="30">
        <f>'Treasury Yields by Qtr'!D8+'Current Spreads by Qtr'!D147/10000</f>
        <v>4.7715678065000003E-2</v>
      </c>
      <c r="E147" s="30">
        <f>'Treasury Yields by Qtr'!E8+'Current Spreads by Qtr'!E147/10000</f>
        <v>4.2828714950999991E-2</v>
      </c>
      <c r="F147" s="30">
        <f>'Treasury Yields by Qtr'!F8+'Current Spreads by Qtr'!F147/10000</f>
        <v>4.8700697198999998E-2</v>
      </c>
      <c r="G147" s="30">
        <f>'Treasury Yields by Qtr'!G8+'Current Spreads by Qtr'!G147/10000</f>
        <v>5.6193463802E-2</v>
      </c>
      <c r="H147" s="30">
        <f>'Treasury Yields by Qtr'!H8+'Current Spreads by Qtr'!H147/10000</f>
        <v>5.7252534438999997E-2</v>
      </c>
      <c r="I147" s="30">
        <f>'Treasury Yields by Qtr'!I8+'Current Spreads by Qtr'!I147/10000</f>
        <v>4.7838629335999999E-2</v>
      </c>
      <c r="J147" s="30">
        <f>'Treasury Yields by Qtr'!J8+'Current Spreads by Qtr'!J147/10000</f>
        <v>4.4069351975999996E-2</v>
      </c>
    </row>
    <row r="148" spans="1:10" x14ac:dyDescent="0.25">
      <c r="A148" s="79">
        <f t="shared" si="4"/>
        <v>4</v>
      </c>
      <c r="B148" s="30">
        <f>'Treasury Yields by Qtr'!B9+'Current Spreads by Qtr'!B148/10000</f>
        <v>4.387578787047814E-2</v>
      </c>
      <c r="C148" s="30">
        <f>'Treasury Yields by Qtr'!C9+'Current Spreads by Qtr'!C148/10000</f>
        <v>4.7925605477999997E-2</v>
      </c>
      <c r="D148" s="30">
        <f>'Treasury Yields by Qtr'!D9+'Current Spreads by Qtr'!D148/10000</f>
        <v>5.0608939570000004E-2</v>
      </c>
      <c r="E148" s="30">
        <f>'Treasury Yields by Qtr'!E9+'Current Spreads by Qtr'!E148/10000</f>
        <v>4.6374762971999994E-2</v>
      </c>
      <c r="F148" s="30">
        <f>'Treasury Yields by Qtr'!F9+'Current Spreads by Qtr'!F148/10000</f>
        <v>5.1234921591000002E-2</v>
      </c>
      <c r="G148" s="30">
        <f>'Treasury Yields by Qtr'!G9+'Current Spreads by Qtr'!G148/10000</f>
        <v>5.8920028088000002E-2</v>
      </c>
      <c r="H148" s="30">
        <f>'Treasury Yields by Qtr'!H9+'Current Spreads by Qtr'!H148/10000</f>
        <v>5.9363867445999995E-2</v>
      </c>
      <c r="I148" s="30">
        <f>'Treasury Yields by Qtr'!I9+'Current Spreads by Qtr'!I148/10000</f>
        <v>4.9511156363000006E-2</v>
      </c>
      <c r="J148" s="30">
        <f>'Treasury Yields by Qtr'!J9+'Current Spreads by Qtr'!J148/10000</f>
        <v>4.5595949481999999E-2</v>
      </c>
    </row>
    <row r="149" spans="1:10" x14ac:dyDescent="0.25">
      <c r="A149" s="79">
        <f t="shared" si="4"/>
        <v>5</v>
      </c>
      <c r="B149" s="30">
        <f>'Treasury Yields by Qtr'!B10+'Current Spreads by Qtr'!B149/10000</f>
        <v>4.6756905215119646E-2</v>
      </c>
      <c r="C149" s="30">
        <f>'Treasury Yields by Qtr'!C10+'Current Spreads by Qtr'!C149/10000</f>
        <v>5.0137185709999997E-2</v>
      </c>
      <c r="D149" s="30">
        <f>'Treasury Yields by Qtr'!D10+'Current Spreads by Qtr'!D149/10000</f>
        <v>5.2767864005000005E-2</v>
      </c>
      <c r="E149" s="30">
        <f>'Treasury Yields by Qtr'!E10+'Current Spreads by Qtr'!E149/10000</f>
        <v>4.9338952744999998E-2</v>
      </c>
      <c r="F149" s="30">
        <f>'Treasury Yields by Qtr'!F10+'Current Spreads by Qtr'!F149/10000</f>
        <v>5.3439692548999995E-2</v>
      </c>
      <c r="G149" s="30">
        <f>'Treasury Yields by Qtr'!G10+'Current Spreads by Qtr'!G149/10000</f>
        <v>6.0908832491999999E-2</v>
      </c>
      <c r="H149" s="30">
        <f>'Treasury Yields by Qtr'!H10+'Current Spreads by Qtr'!H149/10000</f>
        <v>6.1009494318999997E-2</v>
      </c>
      <c r="I149" s="30">
        <f>'Treasury Yields by Qtr'!I10+'Current Spreads by Qtr'!I149/10000</f>
        <v>5.0841293420000003E-2</v>
      </c>
      <c r="J149" s="30">
        <f>'Treasury Yields by Qtr'!J10+'Current Spreads by Qtr'!J149/10000</f>
        <v>4.6862328098999997E-2</v>
      </c>
    </row>
    <row r="150" spans="1:10" x14ac:dyDescent="0.25">
      <c r="A150" s="79">
        <f t="shared" si="4"/>
        <v>6</v>
      </c>
      <c r="B150" s="30">
        <f>'Treasury Yields by Qtr'!B11+'Current Spreads by Qtr'!B150/10000</f>
        <v>4.8923708967672341E-2</v>
      </c>
      <c r="C150" s="30">
        <f>'Treasury Yields by Qtr'!C11+'Current Spreads by Qtr'!C150/10000</f>
        <v>5.1852744467E-2</v>
      </c>
      <c r="D150" s="30">
        <f>'Treasury Yields by Qtr'!D11+'Current Spreads by Qtr'!D150/10000</f>
        <v>5.4440497149000011E-2</v>
      </c>
      <c r="E150" s="30">
        <f>'Treasury Yields by Qtr'!E11+'Current Spreads by Qtr'!E150/10000</f>
        <v>5.1633021397999995E-2</v>
      </c>
      <c r="F150" s="30">
        <f>'Treasury Yields by Qtr'!F11+'Current Spreads by Qtr'!F150/10000</f>
        <v>5.5508142151999992E-2</v>
      </c>
      <c r="G150" s="30">
        <f>'Treasury Yields by Qtr'!G11+'Current Spreads by Qtr'!G150/10000</f>
        <v>6.2506866819000001E-2</v>
      </c>
      <c r="H150" s="30">
        <f>'Treasury Yields by Qtr'!H11+'Current Spreads by Qtr'!H150/10000</f>
        <v>6.2819976370000002E-2</v>
      </c>
      <c r="I150" s="30">
        <f>'Treasury Yields by Qtr'!I11+'Current Spreads by Qtr'!I150/10000</f>
        <v>5.2459443456000003E-2</v>
      </c>
      <c r="J150" s="30">
        <f>'Treasury Yields by Qtr'!J11+'Current Spreads by Qtr'!J150/10000</f>
        <v>4.8239919275999993E-2</v>
      </c>
    </row>
    <row r="151" spans="1:10" x14ac:dyDescent="0.25">
      <c r="A151" s="79">
        <f t="shared" si="4"/>
        <v>7</v>
      </c>
      <c r="B151" s="30">
        <f>'Treasury Yields by Qtr'!B12+'Current Spreads by Qtr'!B151/10000</f>
        <v>5.0641696182487345E-2</v>
      </c>
      <c r="C151" s="30">
        <f>'Treasury Yields by Qtr'!C12+'Current Spreads by Qtr'!C151/10000</f>
        <v>5.3140851661999999E-2</v>
      </c>
      <c r="D151" s="30">
        <f>'Treasury Yields by Qtr'!D12+'Current Spreads by Qtr'!D151/10000</f>
        <v>5.5763430874000007E-2</v>
      </c>
      <c r="E151" s="30">
        <f>'Treasury Yields by Qtr'!E12+'Current Spreads by Qtr'!E151/10000</f>
        <v>5.3308733410999995E-2</v>
      </c>
      <c r="F151" s="30">
        <f>'Treasury Yields by Qtr'!F12+'Current Spreads by Qtr'!F151/10000</f>
        <v>5.7106376655999998E-2</v>
      </c>
      <c r="G151" s="30">
        <f>'Treasury Yields by Qtr'!G12+'Current Spreads by Qtr'!G151/10000</f>
        <v>6.3715143439000005E-2</v>
      </c>
      <c r="H151" s="30">
        <f>'Treasury Yields by Qtr'!H12+'Current Spreads by Qtr'!H151/10000</f>
        <v>6.4235662966999993E-2</v>
      </c>
      <c r="I151" s="30">
        <f>'Treasury Yields by Qtr'!I12+'Current Spreads by Qtr'!I151/10000</f>
        <v>5.3702012902000003E-2</v>
      </c>
      <c r="J151" s="30">
        <f>'Treasury Yields by Qtr'!J12+'Current Spreads by Qtr'!J151/10000</f>
        <v>4.9299876476999994E-2</v>
      </c>
    </row>
    <row r="152" spans="1:10" x14ac:dyDescent="0.25">
      <c r="A152" s="79">
        <f t="shared" si="4"/>
        <v>8</v>
      </c>
      <c r="B152" s="30">
        <f>'Treasury Yields by Qtr'!B13+'Current Spreads by Qtr'!B152/10000</f>
        <v>5.205186285326114E-2</v>
      </c>
      <c r="C152" s="30">
        <f>'Treasury Yields by Qtr'!C13+'Current Spreads by Qtr'!C152/10000</f>
        <v>5.4125505623999995E-2</v>
      </c>
      <c r="D152" s="30">
        <f>'Treasury Yields by Qtr'!D13+'Current Spreads by Qtr'!D152/10000</f>
        <v>5.6843198385000002E-2</v>
      </c>
      <c r="E152" s="30">
        <f>'Treasury Yields by Qtr'!E13+'Current Spreads by Qtr'!E152/10000</f>
        <v>5.4559992647999996E-2</v>
      </c>
      <c r="F152" s="30">
        <f>'Treasury Yields by Qtr'!F13+'Current Spreads by Qtr'!F152/10000</f>
        <v>5.8322039372999998E-2</v>
      </c>
      <c r="G152" s="30">
        <f>'Treasury Yields by Qtr'!G13+'Current Spreads by Qtr'!G152/10000</f>
        <v>6.4648522883000006E-2</v>
      </c>
      <c r="H152" s="30">
        <f>'Treasury Yields by Qtr'!H13+'Current Spreads by Qtr'!H152/10000</f>
        <v>6.5253095201000005E-2</v>
      </c>
      <c r="I152" s="30">
        <f>'Treasury Yields by Qtr'!I13+'Current Spreads by Qtr'!I152/10000</f>
        <v>5.4550239993000002E-2</v>
      </c>
      <c r="J152" s="30">
        <f>'Treasury Yields by Qtr'!J13+'Current Spreads by Qtr'!J152/10000</f>
        <v>5.0074947637999995E-2</v>
      </c>
    </row>
    <row r="153" spans="1:10" x14ac:dyDescent="0.25">
      <c r="A153" s="79">
        <f t="shared" si="4"/>
        <v>9</v>
      </c>
      <c r="B153" s="30">
        <f>'Treasury Yields by Qtr'!B14+'Current Spreads by Qtr'!B153/10000</f>
        <v>5.3233091525728346E-2</v>
      </c>
      <c r="C153" s="30">
        <f>'Treasury Yields by Qtr'!C14+'Current Spreads by Qtr'!C153/10000</f>
        <v>5.4907448115999999E-2</v>
      </c>
      <c r="D153" s="30">
        <f>'Treasury Yields by Qtr'!D14+'Current Spreads by Qtr'!D153/10000</f>
        <v>5.7750967211000009E-2</v>
      </c>
      <c r="E153" s="30">
        <f>'Treasury Yields by Qtr'!E14+'Current Spreads by Qtr'!E153/10000</f>
        <v>5.5550870301999997E-2</v>
      </c>
      <c r="F153" s="30">
        <f>'Treasury Yields by Qtr'!F14+'Current Spreads by Qtr'!F153/10000</f>
        <v>5.9300064565999996E-2</v>
      </c>
      <c r="G153" s="30">
        <f>'Treasury Yields by Qtr'!G14+'Current Spreads by Qtr'!G153/10000</f>
        <v>6.5409921115999997E-2</v>
      </c>
      <c r="H153" s="30">
        <f>'Treasury Yields by Qtr'!H14+'Current Spreads by Qtr'!H153/10000</f>
        <v>6.6026403439999992E-2</v>
      </c>
      <c r="I153" s="30">
        <f>'Treasury Yields by Qtr'!I14+'Current Spreads by Qtr'!I153/10000</f>
        <v>5.5167535341000003E-2</v>
      </c>
      <c r="J153" s="30">
        <f>'Treasury Yields by Qtr'!J14+'Current Spreads by Qtr'!J153/10000</f>
        <v>5.0682861366999996E-2</v>
      </c>
    </row>
    <row r="154" spans="1:10" x14ac:dyDescent="0.25">
      <c r="A154" s="79">
        <f t="shared" si="4"/>
        <v>10</v>
      </c>
      <c r="B154" s="30">
        <f>'Treasury Yields by Qtr'!B15+'Current Spreads by Qtr'!B154/10000</f>
        <v>5.4230554805400941E-2</v>
      </c>
      <c r="C154" s="30">
        <f>'Treasury Yields by Qtr'!C15+'Current Spreads by Qtr'!C154/10000</f>
        <v>5.5546948217E-2</v>
      </c>
      <c r="D154" s="30">
        <f>'Treasury Yields by Qtr'!D15+'Current Spreads by Qtr'!D154/10000</f>
        <v>5.8528238866000004E-2</v>
      </c>
      <c r="E154" s="30">
        <f>'Treasury Yields by Qtr'!E15+'Current Spreads by Qtr'!E154/10000</f>
        <v>5.6380425532999996E-2</v>
      </c>
      <c r="F154" s="30">
        <f>'Treasury Yields by Qtr'!F15+'Current Spreads by Qtr'!F154/10000</f>
        <v>6.0121350645999994E-2</v>
      </c>
      <c r="G154" s="30">
        <f>'Treasury Yields by Qtr'!G15+'Current Spreads by Qtr'!G154/10000</f>
        <v>6.6056207913999992E-2</v>
      </c>
      <c r="H154" s="30">
        <f>'Treasury Yields by Qtr'!H15+'Current Spreads by Qtr'!H154/10000</f>
        <v>6.6656681538999993E-2</v>
      </c>
      <c r="I154" s="30">
        <f>'Treasury Yields by Qtr'!I15+'Current Spreads by Qtr'!I154/10000</f>
        <v>5.5660171206000003E-2</v>
      </c>
      <c r="J154" s="30">
        <f>'Treasury Yields by Qtr'!J15+'Current Spreads by Qtr'!J154/10000</f>
        <v>5.1200596845000002E-2</v>
      </c>
    </row>
    <row r="155" spans="1:10" x14ac:dyDescent="0.25">
      <c r="A155" s="79">
        <f t="shared" si="4"/>
        <v>11</v>
      </c>
      <c r="B155" s="30">
        <f>'Treasury Yields by Qtr'!B16+'Current Spreads by Qtr'!B155/10000</f>
        <v>5.5070192263381938E-2</v>
      </c>
      <c r="C155" s="30">
        <f>'Treasury Yields by Qtr'!C16+'Current Spreads by Qtr'!C155/10000</f>
        <v>5.6081878180000003E-2</v>
      </c>
      <c r="D155" s="30">
        <f>'Treasury Yields by Qtr'!D16+'Current Spreads by Qtr'!D155/10000</f>
        <v>5.9200969849000001E-2</v>
      </c>
      <c r="E155" s="30">
        <f>'Treasury Yields by Qtr'!E16+'Current Spreads by Qtr'!E155/10000</f>
        <v>5.7113617204999995E-2</v>
      </c>
      <c r="F155" s="30">
        <f>'Treasury Yields by Qtr'!F16+'Current Spreads by Qtr'!F155/10000</f>
        <v>6.0844180801999999E-2</v>
      </c>
      <c r="G155" s="30">
        <f>'Treasury Yields by Qtr'!G16+'Current Spreads by Qtr'!G155/10000</f>
        <v>6.6628826883000009E-2</v>
      </c>
      <c r="H155" s="30">
        <f>'Treasury Yields by Qtr'!H16+'Current Spreads by Qtr'!H155/10000</f>
        <v>6.7207179844999992E-2</v>
      </c>
      <c r="I155" s="30">
        <f>'Treasury Yields by Qtr'!I16+'Current Spreads by Qtr'!I155/10000</f>
        <v>5.6095161299000003E-2</v>
      </c>
      <c r="J155" s="30">
        <f>'Treasury Yields by Qtr'!J16+'Current Spreads by Qtr'!J155/10000</f>
        <v>5.1676514613999996E-2</v>
      </c>
    </row>
    <row r="156" spans="1:10" x14ac:dyDescent="0.25">
      <c r="A156" s="79">
        <f t="shared" si="4"/>
        <v>12</v>
      </c>
      <c r="B156" s="30">
        <f>'Treasury Yields by Qtr'!B17+'Current Spreads by Qtr'!B156/10000</f>
        <v>5.5773687804202145E-2</v>
      </c>
      <c r="C156" s="30">
        <f>'Treasury Yields by Qtr'!C17+'Current Spreads by Qtr'!C156/10000</f>
        <v>5.6538702245000003E-2</v>
      </c>
      <c r="D156" s="30">
        <f>'Treasury Yields by Qtr'!D17+'Current Spreads by Qtr'!D156/10000</f>
        <v>5.9787670625000004E-2</v>
      </c>
      <c r="E156" s="30">
        <f>'Treasury Yields by Qtr'!E17+'Current Spreads by Qtr'!E156/10000</f>
        <v>5.7792139835999998E-2</v>
      </c>
      <c r="F156" s="30">
        <f>'Treasury Yields by Qtr'!F17+'Current Spreads by Qtr'!F156/10000</f>
        <v>6.1506287817999994E-2</v>
      </c>
      <c r="G156" s="30">
        <f>'Treasury Yields by Qtr'!G17+'Current Spreads by Qtr'!G156/10000</f>
        <v>6.7154659458000004E-2</v>
      </c>
      <c r="H156" s="30">
        <f>'Treasury Yields by Qtr'!H17+'Current Spreads by Qtr'!H156/10000</f>
        <v>6.772322510699999E-2</v>
      </c>
      <c r="I156" s="30">
        <f>'Treasury Yields by Qtr'!I17+'Current Spreads by Qtr'!I156/10000</f>
        <v>5.6520257082000001E-2</v>
      </c>
      <c r="J156" s="30">
        <f>'Treasury Yields by Qtr'!J17+'Current Spreads by Qtr'!J156/10000</f>
        <v>5.2145595976999998E-2</v>
      </c>
    </row>
    <row r="157" spans="1:10" x14ac:dyDescent="0.25">
      <c r="A157" s="79">
        <f t="shared" si="4"/>
        <v>13</v>
      </c>
      <c r="B157" s="30">
        <f>'Treasury Yields by Qtr'!B18+'Current Spreads by Qtr'!B157/10000</f>
        <v>5.6370246713603238E-2</v>
      </c>
      <c r="C157" s="30">
        <f>'Treasury Yields by Qtr'!C18+'Current Spreads by Qtr'!C157/10000</f>
        <v>5.6936898698999996E-2</v>
      </c>
      <c r="D157" s="30">
        <f>'Treasury Yields by Qtr'!D18+'Current Spreads by Qtr'!D157/10000</f>
        <v>6.0306178500000002E-2</v>
      </c>
      <c r="E157" s="30">
        <f>'Treasury Yields by Qtr'!E18+'Current Spreads by Qtr'!E157/10000</f>
        <v>5.8430085666999997E-2</v>
      </c>
      <c r="F157" s="30">
        <f>'Treasury Yields by Qtr'!F18+'Current Spreads by Qtr'!F157/10000</f>
        <v>6.2132303911999996E-2</v>
      </c>
      <c r="G157" s="30">
        <f>'Treasury Yields by Qtr'!G18+'Current Spreads by Qtr'!G157/10000</f>
        <v>6.7649720944E-2</v>
      </c>
      <c r="H157" s="30">
        <f>'Treasury Yields by Qtr'!H18+'Current Spreads by Qtr'!H157/10000</f>
        <v>6.823312172099999E-2</v>
      </c>
      <c r="I157" s="30">
        <f>'Treasury Yields by Qtr'!I18+'Current Spreads by Qtr'!I157/10000</f>
        <v>5.6966529058000002E-2</v>
      </c>
      <c r="J157" s="30">
        <f>'Treasury Yields by Qtr'!J18+'Current Spreads by Qtr'!J157/10000</f>
        <v>5.2628289970999997E-2</v>
      </c>
    </row>
    <row r="158" spans="1:10" x14ac:dyDescent="0.25">
      <c r="A158" s="79">
        <f t="shared" si="4"/>
        <v>14</v>
      </c>
      <c r="B158" s="30">
        <f>'Treasury Yields by Qtr'!B19+'Current Spreads by Qtr'!B158/10000</f>
        <v>5.6883308814511438E-2</v>
      </c>
      <c r="C158" s="30">
        <f>'Treasury Yields by Qtr'!C19+'Current Spreads by Qtr'!C158/10000</f>
        <v>5.7290674643999999E-2</v>
      </c>
      <c r="D158" s="30">
        <f>'Treasury Yields by Qtr'!D19+'Current Spreads by Qtr'!D158/10000</f>
        <v>6.0769567441000004E-2</v>
      </c>
      <c r="E158" s="30">
        <f>'Treasury Yields by Qtr'!E19+'Current Spreads by Qtr'!E158/10000</f>
        <v>5.9031358124999996E-2</v>
      </c>
      <c r="F158" s="30">
        <f>'Treasury Yields by Qtr'!F19+'Current Spreads by Qtr'!F158/10000</f>
        <v>6.2724930445999999E-2</v>
      </c>
      <c r="G158" s="30">
        <f>'Treasury Yields by Qtr'!G19+'Current Spreads by Qtr'!G158/10000</f>
        <v>6.8117044309000008E-2</v>
      </c>
      <c r="H158" s="30">
        <f>'Treasury Yields by Qtr'!H19+'Current Spreads by Qtr'!H158/10000</f>
        <v>6.8750925699000001E-2</v>
      </c>
      <c r="I158" s="30">
        <f>'Treasury Yields by Qtr'!I19+'Current Spreads by Qtr'!I158/10000</f>
        <v>5.7445682184999999E-2</v>
      </c>
      <c r="J158" s="30">
        <f>'Treasury Yields by Qtr'!J19+'Current Spreads by Qtr'!J158/10000</f>
        <v>5.3127317085E-2</v>
      </c>
    </row>
    <row r="159" spans="1:10" x14ac:dyDescent="0.25">
      <c r="A159" s="79">
        <f t="shared" si="4"/>
        <v>15</v>
      </c>
      <c r="B159" s="30">
        <f>'Treasury Yields by Qtr'!B20+'Current Spreads by Qtr'!B159/10000</f>
        <v>5.7329538413783437E-2</v>
      </c>
      <c r="C159" s="30">
        <f>'Treasury Yields by Qtr'!C20+'Current Spreads by Qtr'!C159/10000</f>
        <v>5.7610221045E-2</v>
      </c>
      <c r="D159" s="30">
        <f>'Treasury Yields by Qtr'!D20+'Current Spreads by Qtr'!D159/10000</f>
        <v>6.1187652517000007E-2</v>
      </c>
      <c r="E159" s="30">
        <f>'Treasury Yields by Qtr'!E20+'Current Spreads by Qtr'!E159/10000</f>
        <v>5.9598874797999996E-2</v>
      </c>
      <c r="F159" s="30">
        <f>'Treasury Yields by Qtr'!F20+'Current Spreads by Qtr'!F159/10000</f>
        <v>6.3288818230999994E-2</v>
      </c>
      <c r="G159" s="30">
        <f>'Treasury Yields by Qtr'!G20+'Current Spreads by Qtr'!G159/10000</f>
        <v>6.8561775148999998E-2</v>
      </c>
      <c r="H159" s="30">
        <f>'Treasury Yields by Qtr'!H20+'Current Spreads by Qtr'!H159/10000</f>
        <v>6.9271334529999992E-2</v>
      </c>
      <c r="I159" s="30">
        <f>'Treasury Yields by Qtr'!I20+'Current Spreads by Qtr'!I159/10000</f>
        <v>5.7947090113000005E-2</v>
      </c>
      <c r="J159" s="30">
        <f>'Treasury Yields by Qtr'!J20+'Current Spreads by Qtr'!J159/10000</f>
        <v>5.3632919796999995E-2</v>
      </c>
    </row>
    <row r="160" spans="1:10" x14ac:dyDescent="0.25">
      <c r="A160" s="79">
        <f t="shared" si="4"/>
        <v>16</v>
      </c>
      <c r="B160" s="30">
        <f>'Treasury Yields by Qtr'!B21+'Current Spreads by Qtr'!B160/10000</f>
        <v>5.7721998104441632E-2</v>
      </c>
      <c r="C160" s="30">
        <f>'Treasury Yields by Qtr'!C21+'Current Spreads by Qtr'!C160/10000</f>
        <v>5.7903613076999996E-2</v>
      </c>
      <c r="D160" s="30">
        <f>'Treasury Yields by Qtr'!D21+'Current Spreads by Qtr'!D160/10000</f>
        <v>6.1567537106000006E-2</v>
      </c>
      <c r="E160" s="30">
        <f>'Treasury Yields by Qtr'!E21+'Current Spreads by Qtr'!E160/10000</f>
        <v>6.0134191671999994E-2</v>
      </c>
      <c r="F160" s="30">
        <f>'Treasury Yields by Qtr'!F21+'Current Spreads by Qtr'!F160/10000</f>
        <v>6.3825542935999999E-2</v>
      </c>
      <c r="G160" s="30">
        <f>'Treasury Yields by Qtr'!G21+'Current Spreads by Qtr'!G160/10000</f>
        <v>6.8986521282000002E-2</v>
      </c>
      <c r="H160" s="30">
        <f>'Treasury Yields by Qtr'!H21+'Current Spreads by Qtr'!H160/10000</f>
        <v>6.9790524263999995E-2</v>
      </c>
      <c r="I160" s="30">
        <f>'Treasury Yields by Qtr'!I21+'Current Spreads by Qtr'!I160/10000</f>
        <v>5.8462490205000002E-2</v>
      </c>
      <c r="J160" s="30">
        <f>'Treasury Yields by Qtr'!J21+'Current Spreads by Qtr'!J160/10000</f>
        <v>5.4138780343999993E-2</v>
      </c>
    </row>
    <row r="161" spans="1:10" x14ac:dyDescent="0.25">
      <c r="A161" s="79">
        <f t="shared" si="4"/>
        <v>17</v>
      </c>
      <c r="B161" s="30">
        <f>'Treasury Yields by Qtr'!B22+'Current Spreads by Qtr'!B161/10000</f>
        <v>5.8070561019525541E-2</v>
      </c>
      <c r="C161" s="30">
        <f>'Treasury Yields by Qtr'!C22+'Current Spreads by Qtr'!C161/10000</f>
        <v>5.8177024963999999E-2</v>
      </c>
      <c r="D161" s="30">
        <f>'Treasury Yields by Qtr'!D22+'Current Spreads by Qtr'!D161/10000</f>
        <v>6.1914641866E-2</v>
      </c>
      <c r="E161" s="30">
        <f>'Treasury Yields by Qtr'!E22+'Current Spreads by Qtr'!E161/10000</f>
        <v>6.0638181226999995E-2</v>
      </c>
      <c r="F161" s="30">
        <f>'Treasury Yields by Qtr'!F22+'Current Spreads by Qtr'!F161/10000</f>
        <v>6.4337619050000003E-2</v>
      </c>
      <c r="G161" s="30">
        <f>'Treasury Yields by Qtr'!G22+'Current Spreads by Qtr'!G161/10000</f>
        <v>6.9394265265000005E-2</v>
      </c>
      <c r="H161" s="30">
        <f>'Treasury Yields by Qtr'!H22+'Current Spreads by Qtr'!H161/10000</f>
        <v>7.0301427089000001E-2</v>
      </c>
      <c r="I161" s="30">
        <f>'Treasury Yields by Qtr'!I22+'Current Spreads by Qtr'!I161/10000</f>
        <v>5.8981394861E-2</v>
      </c>
      <c r="J161" s="30">
        <f>'Treasury Yields by Qtr'!J22+'Current Spreads by Qtr'!J161/10000</f>
        <v>5.4635456446999991E-2</v>
      </c>
    </row>
    <row r="162" spans="1:10" x14ac:dyDescent="0.25">
      <c r="A162" s="79">
        <f t="shared" si="4"/>
        <v>18</v>
      </c>
      <c r="B162" s="30">
        <f>'Treasury Yields by Qtr'!B23+'Current Spreads by Qtr'!B162/10000</f>
        <v>5.8383126854602743E-2</v>
      </c>
      <c r="C162" s="30">
        <f>'Treasury Yields by Qtr'!C23+'Current Spreads by Qtr'!C162/10000</f>
        <v>5.8435450005999999E-2</v>
      </c>
      <c r="D162" s="30">
        <f>'Treasury Yields by Qtr'!D23+'Current Spreads by Qtr'!D162/10000</f>
        <v>6.223273956E-2</v>
      </c>
      <c r="E162" s="30">
        <f>'Treasury Yields by Qtr'!E23+'Current Spreads by Qtr'!E162/10000</f>
        <v>6.1110542277999995E-2</v>
      </c>
      <c r="F162" s="30">
        <f>'Treasury Yields by Qtr'!F23+'Current Spreads by Qtr'!F162/10000</f>
        <v>6.4822546817999996E-2</v>
      </c>
      <c r="G162" s="30">
        <f>'Treasury Yields by Qtr'!G23+'Current Spreads by Qtr'!G162/10000</f>
        <v>6.9783901043000002E-2</v>
      </c>
      <c r="H162" s="30">
        <f>'Treasury Yields by Qtr'!H23+'Current Spreads by Qtr'!H162/10000</f>
        <v>7.0801694503000001E-2</v>
      </c>
      <c r="I162" s="30">
        <f>'Treasury Yields by Qtr'!I23+'Current Spreads by Qtr'!I162/10000</f>
        <v>5.9498845913000004E-2</v>
      </c>
      <c r="J162" s="30">
        <f>'Treasury Yields by Qtr'!J23+'Current Spreads by Qtr'!J162/10000</f>
        <v>5.5119102382999996E-2</v>
      </c>
    </row>
    <row r="163" spans="1:10" x14ac:dyDescent="0.25">
      <c r="A163" s="79">
        <f t="shared" si="4"/>
        <v>19</v>
      </c>
      <c r="B163" s="30">
        <f>'Treasury Yields by Qtr'!B24+'Current Spreads by Qtr'!B163/10000</f>
        <v>5.866555099507504E-2</v>
      </c>
      <c r="C163" s="30">
        <f>'Treasury Yields by Qtr'!C24+'Current Spreads by Qtr'!C163/10000</f>
        <v>5.8682684848000002E-2</v>
      </c>
      <c r="D163" s="30">
        <f>'Treasury Yields by Qtr'!D24+'Current Spreads by Qtr'!D163/10000</f>
        <v>6.2524998734000012E-2</v>
      </c>
      <c r="E163" s="30">
        <f>'Treasury Yields by Qtr'!E24+'Current Spreads by Qtr'!E163/10000</f>
        <v>6.1551010590999995E-2</v>
      </c>
      <c r="F163" s="30">
        <f>'Treasury Yields by Qtr'!F24+'Current Spreads by Qtr'!F163/10000</f>
        <v>6.5281746742999996E-2</v>
      </c>
      <c r="G163" s="30">
        <f>'Treasury Yields by Qtr'!G24+'Current Spreads by Qtr'!G163/10000</f>
        <v>7.0157461774000007E-2</v>
      </c>
      <c r="H163" s="30">
        <f>'Treasury Yields by Qtr'!H24+'Current Spreads by Qtr'!H163/10000</f>
        <v>7.1288065521999996E-2</v>
      </c>
      <c r="I163" s="30">
        <f>'Treasury Yields by Qtr'!I24+'Current Spreads by Qtr'!I163/10000</f>
        <v>6.0009784677000001E-2</v>
      </c>
      <c r="J163" s="30">
        <f>'Treasury Yields by Qtr'!J24+'Current Spreads by Qtr'!J163/10000</f>
        <v>5.5584893799000001E-2</v>
      </c>
    </row>
    <row r="164" spans="1:10" x14ac:dyDescent="0.25">
      <c r="A164" s="79">
        <f t="shared" si="4"/>
        <v>20</v>
      </c>
      <c r="B164" s="30">
        <f>'Treasury Yields by Qtr'!B25+'Current Spreads by Qtr'!B164/10000</f>
        <v>5.8923050625542747E-2</v>
      </c>
      <c r="C164" s="30">
        <f>'Treasury Yields by Qtr'!C25+'Current Spreads by Qtr'!C164/10000</f>
        <v>5.8922124080999998E-2</v>
      </c>
      <c r="D164" s="30">
        <f>'Treasury Yields by Qtr'!D25+'Current Spreads by Qtr'!D164/10000</f>
        <v>6.2793744242000002E-2</v>
      </c>
      <c r="E164" s="30">
        <f>'Treasury Yields by Qtr'!E25+'Current Spreads by Qtr'!E164/10000</f>
        <v>6.1958705898999995E-2</v>
      </c>
      <c r="F164" s="30">
        <f>'Treasury Yields by Qtr'!F25+'Current Spreads by Qtr'!F164/10000</f>
        <v>6.5714711715999991E-2</v>
      </c>
      <c r="G164" s="30">
        <f>'Treasury Yields by Qtr'!G25+'Current Spreads by Qtr'!G164/10000</f>
        <v>7.0515224486999997E-2</v>
      </c>
      <c r="H164" s="30">
        <f>'Treasury Yields by Qtr'!H25+'Current Spreads by Qtr'!H164/10000</f>
        <v>7.1758811871999992E-2</v>
      </c>
      <c r="I164" s="30">
        <f>'Treasury Yields by Qtr'!I25+'Current Spreads by Qtr'!I164/10000</f>
        <v>6.0510854035999997E-2</v>
      </c>
      <c r="J164" s="30">
        <f>'Treasury Yields by Qtr'!J25+'Current Spreads by Qtr'!J164/10000</f>
        <v>5.6029960449999999E-2</v>
      </c>
    </row>
    <row r="165" spans="1:10" x14ac:dyDescent="0.25">
      <c r="A165" s="79">
        <f t="shared" si="4"/>
        <v>21</v>
      </c>
      <c r="B165" s="30">
        <f>'Treasury Yields by Qtr'!B26+'Current Spreads by Qtr'!B165/10000</f>
        <v>5.9159770116756237E-2</v>
      </c>
      <c r="C165" s="30">
        <f>'Treasury Yields by Qtr'!C26+'Current Spreads by Qtr'!C165/10000</f>
        <v>5.9156570871999992E-2</v>
      </c>
      <c r="D165" s="30">
        <f>'Treasury Yields by Qtr'!D26+'Current Spreads by Qtr'!D165/10000</f>
        <v>6.3040835121000005E-2</v>
      </c>
      <c r="E165" s="30">
        <f>'Treasury Yields by Qtr'!E26+'Current Spreads by Qtr'!E165/10000</f>
        <v>6.2332519645999993E-2</v>
      </c>
      <c r="F165" s="30">
        <f>'Treasury Yields by Qtr'!F26+'Current Spreads by Qtr'!F165/10000</f>
        <v>6.6126368786999998E-2</v>
      </c>
      <c r="G165" s="30">
        <f>'Treasury Yields by Qtr'!G26+'Current Spreads by Qtr'!G165/10000</f>
        <v>7.0862489813000001E-2</v>
      </c>
      <c r="H165" s="30">
        <f>'Treasury Yields by Qtr'!H26+'Current Spreads by Qtr'!H165/10000</f>
        <v>7.2212964707000005E-2</v>
      </c>
      <c r="I165" s="30">
        <f>'Treasury Yields by Qtr'!I26+'Current Spreads by Qtr'!I165/10000</f>
        <v>6.0999842381000001E-2</v>
      </c>
      <c r="J165" s="30">
        <f>'Treasury Yields by Qtr'!J26+'Current Spreads by Qtr'!J165/10000</f>
        <v>5.6451509854999998E-2</v>
      </c>
    </row>
    <row r="166" spans="1:10" x14ac:dyDescent="0.25">
      <c r="A166" s="79">
        <f t="shared" si="4"/>
        <v>22</v>
      </c>
      <c r="B166" s="30">
        <f>'Treasury Yields by Qtr'!B27+'Current Spreads by Qtr'!B166/10000</f>
        <v>5.9379336431718943E-2</v>
      </c>
      <c r="C166" s="30">
        <f>'Treasury Yields by Qtr'!C27+'Current Spreads by Qtr'!C166/10000</f>
        <v>5.9388489417999998E-2</v>
      </c>
      <c r="D166" s="30">
        <f>'Treasury Yields by Qtr'!D27+'Current Spreads by Qtr'!D166/10000</f>
        <v>6.3267373402000004E-2</v>
      </c>
      <c r="E166" s="30">
        <f>'Treasury Yields by Qtr'!E27+'Current Spreads by Qtr'!E166/10000</f>
        <v>6.2670546950999995E-2</v>
      </c>
      <c r="F166" s="30">
        <f>'Treasury Yields by Qtr'!F27+'Current Spreads by Qtr'!F166/10000</f>
        <v>6.6504263388999993E-2</v>
      </c>
      <c r="G166" s="30">
        <f>'Treasury Yields by Qtr'!G27+'Current Spreads by Qtr'!G166/10000</f>
        <v>7.1188975128999993E-2</v>
      </c>
      <c r="H166" s="30">
        <f>'Treasury Yields by Qtr'!H27+'Current Spreads by Qtr'!H166/10000</f>
        <v>7.2639721078E-2</v>
      </c>
      <c r="I166" s="30">
        <f>'Treasury Yields by Qtr'!I27+'Current Spreads by Qtr'!I166/10000</f>
        <v>6.1465320244000005E-2</v>
      </c>
      <c r="J166" s="30">
        <f>'Treasury Yields by Qtr'!J27+'Current Spreads by Qtr'!J166/10000</f>
        <v>5.6839415563999997E-2</v>
      </c>
    </row>
    <row r="167" spans="1:10" x14ac:dyDescent="0.25">
      <c r="A167" s="79">
        <f t="shared" si="4"/>
        <v>23</v>
      </c>
      <c r="B167" s="30">
        <f>'Treasury Yields by Qtr'!B28+'Current Spreads by Qtr'!B167/10000</f>
        <v>5.958444363943334E-2</v>
      </c>
      <c r="C167" s="30">
        <f>'Treasury Yields by Qtr'!C28+'Current Spreads by Qtr'!C167/10000</f>
        <v>5.9619780636E-2</v>
      </c>
      <c r="D167" s="30">
        <f>'Treasury Yields by Qtr'!D28+'Current Spreads by Qtr'!D167/10000</f>
        <v>6.3474453602000006E-2</v>
      </c>
      <c r="E167" s="30">
        <f>'Treasury Yields by Qtr'!E28+'Current Spreads by Qtr'!E167/10000</f>
        <v>6.2971122679999991E-2</v>
      </c>
      <c r="F167" s="30">
        <f>'Treasury Yields by Qtr'!F28+'Current Spreads by Qtr'!F167/10000</f>
        <v>6.6852930392999999E-2</v>
      </c>
      <c r="G167" s="30">
        <f>'Treasury Yields by Qtr'!G28+'Current Spreads by Qtr'!G167/10000</f>
        <v>7.1499616015999995E-2</v>
      </c>
      <c r="H167" s="30">
        <f>'Treasury Yields by Qtr'!H28+'Current Spreads by Qtr'!H167/10000</f>
        <v>7.3041095451999993E-2</v>
      </c>
      <c r="I167" s="30">
        <f>'Treasury Yields by Qtr'!I28+'Current Spreads by Qtr'!I167/10000</f>
        <v>6.1908299785000002E-2</v>
      </c>
      <c r="J167" s="30">
        <f>'Treasury Yields by Qtr'!J28+'Current Spreads by Qtr'!J167/10000</f>
        <v>5.7193921947999993E-2</v>
      </c>
    </row>
    <row r="168" spans="1:10" x14ac:dyDescent="0.25">
      <c r="A168" s="79">
        <f t="shared" si="4"/>
        <v>24</v>
      </c>
      <c r="B168" s="30">
        <f>'Treasury Yields by Qtr'!B29+'Current Spreads by Qtr'!B168/10000</f>
        <v>5.9777802629686641E-2</v>
      </c>
      <c r="C168" s="30">
        <f>'Treasury Yields by Qtr'!C29+'Current Spreads by Qtr'!C168/10000</f>
        <v>5.9852414546000002E-2</v>
      </c>
      <c r="D168" s="30">
        <f>'Treasury Yields by Qtr'!D29+'Current Spreads by Qtr'!D168/10000</f>
        <v>6.3662772987000002E-2</v>
      </c>
      <c r="E168" s="30">
        <f>'Treasury Yields by Qtr'!E29+'Current Spreads by Qtr'!E168/10000</f>
        <v>6.3232155612999996E-2</v>
      </c>
      <c r="F168" s="30">
        <f>'Treasury Yields by Qtr'!F29+'Current Spreads by Qtr'!F168/10000</f>
        <v>6.7170956586999994E-2</v>
      </c>
      <c r="G168" s="30">
        <f>'Treasury Yields by Qtr'!G29+'Current Spreads by Qtr'!G168/10000</f>
        <v>7.1793886887000002E-2</v>
      </c>
      <c r="H168" s="30">
        <f>'Treasury Yields by Qtr'!H29+'Current Spreads by Qtr'!H168/10000</f>
        <v>7.3415284496999994E-2</v>
      </c>
      <c r="I168" s="30">
        <f>'Treasury Yields by Qtr'!I29+'Current Spreads by Qtr'!I168/10000</f>
        <v>6.2326565797000001E-2</v>
      </c>
      <c r="J168" s="30">
        <f>'Treasury Yields by Qtr'!J29+'Current Spreads by Qtr'!J168/10000</f>
        <v>5.7512320988999999E-2</v>
      </c>
    </row>
    <row r="169" spans="1:10" x14ac:dyDescent="0.25">
      <c r="A169" s="79">
        <f t="shared" si="4"/>
        <v>25</v>
      </c>
      <c r="B169" s="30">
        <f>'Treasury Yields by Qtr'!B30+'Current Spreads by Qtr'!B169/10000</f>
        <v>5.9961666565454944E-2</v>
      </c>
      <c r="C169" s="30">
        <f>'Treasury Yields by Qtr'!C30+'Current Spreads by Qtr'!C169/10000</f>
        <v>6.0088074429999999E-2</v>
      </c>
      <c r="D169" s="30">
        <f>'Treasury Yields by Qtr'!D30+'Current Spreads by Qtr'!D169/10000</f>
        <v>6.3832903883000003E-2</v>
      </c>
      <c r="E169" s="30">
        <f>'Treasury Yields by Qtr'!E30+'Current Spreads by Qtr'!E169/10000</f>
        <v>6.3451464277999997E-2</v>
      </c>
      <c r="F169" s="30">
        <f>'Treasury Yields by Qtr'!F30+'Current Spreads by Qtr'!F169/10000</f>
        <v>6.7457381582999992E-2</v>
      </c>
      <c r="G169" s="30">
        <f>'Treasury Yields by Qtr'!G30+'Current Spreads by Qtr'!G169/10000</f>
        <v>7.2072042983000004E-2</v>
      </c>
      <c r="H169" s="30">
        <f>'Treasury Yields by Qtr'!H30+'Current Spreads by Qtr'!H169/10000</f>
        <v>7.3757310075999991E-2</v>
      </c>
      <c r="I169" s="30">
        <f>'Treasury Yields by Qtr'!I30+'Current Spreads by Qtr'!I169/10000</f>
        <v>6.2714504721999992E-2</v>
      </c>
      <c r="J169" s="30">
        <f>'Treasury Yields by Qtr'!J30+'Current Spreads by Qtr'!J169/10000</f>
        <v>5.7789166040999998E-2</v>
      </c>
    </row>
    <row r="170" spans="1:10" x14ac:dyDescent="0.25">
      <c r="A170" s="79">
        <f t="shared" si="4"/>
        <v>26</v>
      </c>
      <c r="B170" s="30">
        <f>'Treasury Yields by Qtr'!B31+'Current Spreads by Qtr'!B170/10000</f>
        <v>6.0138161237804647E-2</v>
      </c>
      <c r="C170" s="30">
        <f>'Treasury Yields by Qtr'!C31+'Current Spreads by Qtr'!C170/10000</f>
        <v>6.0328378663999996E-2</v>
      </c>
      <c r="D170" s="30">
        <f>'Treasury Yields by Qtr'!D31+'Current Spreads by Qtr'!D170/10000</f>
        <v>6.3984926149000004E-2</v>
      </c>
      <c r="E170" s="30">
        <f>'Treasury Yields by Qtr'!E31+'Current Spreads by Qtr'!E170/10000</f>
        <v>6.3626225019000004E-2</v>
      </c>
      <c r="F170" s="30">
        <f>'Treasury Yields by Qtr'!F31+'Current Spreads by Qtr'!F170/10000</f>
        <v>6.7708693326999997E-2</v>
      </c>
      <c r="G170" s="30">
        <f>'Treasury Yields by Qtr'!G31+'Current Spreads by Qtr'!G170/10000</f>
        <v>7.2331737554999997E-2</v>
      </c>
      <c r="H170" s="30">
        <f>'Treasury Yields by Qtr'!H31+'Current Spreads by Qtr'!H170/10000</f>
        <v>7.406541137299999E-2</v>
      </c>
      <c r="I170" s="30">
        <f>'Treasury Yields by Qtr'!I31+'Current Spreads by Qtr'!I170/10000</f>
        <v>6.3070038226000005E-2</v>
      </c>
      <c r="J170" s="30">
        <f>'Treasury Yields by Qtr'!J31+'Current Spreads by Qtr'!J170/10000</f>
        <v>5.8021932292999998E-2</v>
      </c>
    </row>
    <row r="171" spans="1:10" x14ac:dyDescent="0.25">
      <c r="A171" s="79">
        <f t="shared" si="4"/>
        <v>27</v>
      </c>
      <c r="B171" s="30">
        <f>'Treasury Yields by Qtr'!B32+'Current Spreads by Qtr'!B171/10000</f>
        <v>6.0308838745443238E-2</v>
      </c>
      <c r="C171" s="30">
        <f>'Treasury Yields by Qtr'!C32+'Current Spreads by Qtr'!C171/10000</f>
        <v>6.0574593824999995E-2</v>
      </c>
      <c r="D171" s="30">
        <f>'Treasury Yields by Qtr'!D32+'Current Spreads by Qtr'!D171/10000</f>
        <v>6.4119074755000005E-2</v>
      </c>
      <c r="E171" s="30">
        <f>'Treasury Yields by Qtr'!E32+'Current Spreads by Qtr'!E171/10000</f>
        <v>6.3753893449999988E-2</v>
      </c>
      <c r="F171" s="30">
        <f>'Treasury Yields by Qtr'!F32+'Current Spreads by Qtr'!F171/10000</f>
        <v>6.7923850265999994E-2</v>
      </c>
      <c r="G171" s="30">
        <f>'Treasury Yields by Qtr'!G32+'Current Spreads by Qtr'!G171/10000</f>
        <v>7.2572911264999998E-2</v>
      </c>
      <c r="H171" s="30">
        <f>'Treasury Yields by Qtr'!H32+'Current Spreads by Qtr'!H171/10000</f>
        <v>7.4336528708999997E-2</v>
      </c>
      <c r="I171" s="30">
        <f>'Treasury Yields by Qtr'!I32+'Current Spreads by Qtr'!I171/10000</f>
        <v>6.3389769503000001E-2</v>
      </c>
      <c r="J171" s="30">
        <f>'Treasury Yields by Qtr'!J32+'Current Spreads by Qtr'!J171/10000</f>
        <v>5.8206819490999998E-2</v>
      </c>
    </row>
    <row r="172" spans="1:10" x14ac:dyDescent="0.25">
      <c r="A172" s="79">
        <f t="shared" si="4"/>
        <v>28</v>
      </c>
      <c r="B172" s="30">
        <f>'Treasury Yields by Qtr'!B33+'Current Spreads by Qtr'!B172/10000</f>
        <v>6.0475490251124753E-2</v>
      </c>
      <c r="C172" s="30">
        <f>'Treasury Yields by Qtr'!C33+'Current Spreads by Qtr'!C172/10000</f>
        <v>6.0828170038E-2</v>
      </c>
      <c r="D172" s="30">
        <f>'Treasury Yields by Qtr'!D33+'Current Spreads by Qtr'!D172/10000</f>
        <v>6.4235355396000005E-2</v>
      </c>
      <c r="E172" s="30">
        <f>'Treasury Yields by Qtr'!E33+'Current Spreads by Qtr'!E172/10000</f>
        <v>6.3831613347999999E-2</v>
      </c>
      <c r="F172" s="30">
        <f>'Treasury Yields by Qtr'!F33+'Current Spreads by Qtr'!F172/10000</f>
        <v>6.8100546777000004E-2</v>
      </c>
      <c r="G172" s="30">
        <f>'Treasury Yields by Qtr'!G33+'Current Spreads by Qtr'!G172/10000</f>
        <v>7.2794705104000004E-2</v>
      </c>
      <c r="H172" s="30">
        <f>'Treasury Yields by Qtr'!H33+'Current Spreads by Qtr'!H172/10000</f>
        <v>7.4568210925999995E-2</v>
      </c>
      <c r="I172" s="30">
        <f>'Treasury Yields by Qtr'!I33+'Current Spreads by Qtr'!I172/10000</f>
        <v>6.3671082301999998E-2</v>
      </c>
      <c r="J172" s="30">
        <f>'Treasury Yields by Qtr'!J33+'Current Spreads by Qtr'!J172/10000</f>
        <v>5.8340638466000003E-2</v>
      </c>
    </row>
    <row r="173" spans="1:10" x14ac:dyDescent="0.25">
      <c r="A173" s="79">
        <f t="shared" si="4"/>
        <v>29</v>
      </c>
      <c r="B173" s="30">
        <f>'Treasury Yields by Qtr'!B34+'Current Spreads by Qtr'!B173/10000</f>
        <v>6.0639631138092939E-2</v>
      </c>
      <c r="C173" s="30">
        <f>'Treasury Yields by Qtr'!C34+'Current Spreads by Qtr'!C173/10000</f>
        <v>6.1090429895999998E-2</v>
      </c>
      <c r="D173" s="30">
        <f>'Treasury Yields by Qtr'!D34+'Current Spreads by Qtr'!D173/10000</f>
        <v>6.4333735685000004E-2</v>
      </c>
      <c r="E173" s="30">
        <f>'Treasury Yields by Qtr'!E34+'Current Spreads by Qtr'!E173/10000</f>
        <v>6.3856507845999999E-2</v>
      </c>
      <c r="F173" s="30">
        <f>'Treasury Yields by Qtr'!F34+'Current Spreads by Qtr'!F173/10000</f>
        <v>6.8236954313999995E-2</v>
      </c>
      <c r="G173" s="30">
        <f>'Treasury Yields by Qtr'!G34+'Current Spreads by Qtr'!G173/10000</f>
        <v>7.2996528801999999E-2</v>
      </c>
      <c r="H173" s="30">
        <f>'Treasury Yields by Qtr'!H34+'Current Spreads by Qtr'!H173/10000</f>
        <v>7.4755964819999993E-2</v>
      </c>
      <c r="I173" s="30">
        <f>'Treasury Yields by Qtr'!I34+'Current Spreads by Qtr'!I173/10000</f>
        <v>6.3909098109000001E-2</v>
      </c>
      <c r="J173" s="30">
        <f>'Treasury Yields by Qtr'!J34+'Current Spreads by Qtr'!J173/10000</f>
        <v>5.8418728990999994E-2</v>
      </c>
    </row>
    <row r="174" spans="1:10" x14ac:dyDescent="0.25">
      <c r="A174" s="79">
        <f t="shared" si="4"/>
        <v>30</v>
      </c>
      <c r="B174" s="30">
        <f>'Treasury Yields by Qtr'!B35+'Current Spreads by Qtr'!B174/10000</f>
        <v>6.0802801018880442E-2</v>
      </c>
      <c r="C174" s="30">
        <f>'Treasury Yields by Qtr'!C35+'Current Spreads by Qtr'!C174/10000</f>
        <v>6.1362721262E-2</v>
      </c>
      <c r="D174" s="30">
        <f>'Treasury Yields by Qtr'!D35+'Current Spreads by Qtr'!D174/10000</f>
        <v>6.4413834816000007E-2</v>
      </c>
      <c r="E174" s="30">
        <f>'Treasury Yields by Qtr'!E35+'Current Spreads by Qtr'!E174/10000</f>
        <v>6.3825232201999996E-2</v>
      </c>
      <c r="F174" s="30">
        <f>'Treasury Yields by Qtr'!F35+'Current Spreads by Qtr'!F174/10000</f>
        <v>6.8329705029000001E-2</v>
      </c>
      <c r="G174" s="30">
        <f>'Treasury Yields by Qtr'!G35+'Current Spreads by Qtr'!G174/10000</f>
        <v>7.3176107313999997E-2</v>
      </c>
      <c r="H174" s="30">
        <f>'Treasury Yields by Qtr'!H35+'Current Spreads by Qtr'!H174/10000</f>
        <v>7.4897266596999995E-2</v>
      </c>
      <c r="I174" s="30">
        <f>'Treasury Yields by Qtr'!I35+'Current Spreads by Qtr'!I174/10000</f>
        <v>6.4101135279999999E-2</v>
      </c>
      <c r="J174" s="30">
        <f>'Treasury Yields by Qtr'!J35+'Current Spreads by Qtr'!J174/10000</f>
        <v>5.8437828137999998E-2</v>
      </c>
    </row>
    <row r="175" spans="1:10" x14ac:dyDescent="0.25">
      <c r="A175" s="3"/>
      <c r="B175" s="3"/>
      <c r="C175" s="3"/>
      <c r="D175" s="3"/>
      <c r="E175" s="3"/>
      <c r="G175" s="3"/>
      <c r="I175" s="3"/>
      <c r="J175" s="3"/>
    </row>
    <row r="176" spans="1:10" x14ac:dyDescent="0.25">
      <c r="A176" s="3"/>
      <c r="B176" s="3"/>
      <c r="C176" s="3"/>
      <c r="D176" s="3"/>
      <c r="E176" s="3"/>
      <c r="G176" s="3"/>
      <c r="I176" s="3"/>
      <c r="J176" s="3"/>
    </row>
    <row r="177" spans="1:10" x14ac:dyDescent="0.25">
      <c r="A177" s="3" t="s">
        <v>60</v>
      </c>
      <c r="B177" s="3"/>
      <c r="C177" s="3"/>
      <c r="D177" s="3"/>
      <c r="E177" s="3"/>
      <c r="G177" s="3"/>
      <c r="I177" s="3"/>
      <c r="J177" s="3"/>
    </row>
    <row r="178" spans="1:10" x14ac:dyDescent="0.25">
      <c r="A178" s="77" t="s">
        <v>52</v>
      </c>
      <c r="B178" s="78"/>
      <c r="C178" s="31"/>
      <c r="D178" s="31"/>
      <c r="E178" s="31"/>
      <c r="G178" s="3"/>
      <c r="I178" s="3"/>
      <c r="J178" s="3"/>
    </row>
    <row r="179" spans="1:10" x14ac:dyDescent="0.25">
      <c r="A179" s="28" t="s">
        <v>51</v>
      </c>
      <c r="B179" s="80">
        <v>41912</v>
      </c>
      <c r="C179" s="80">
        <v>42004</v>
      </c>
      <c r="D179" s="80">
        <v>42094</v>
      </c>
      <c r="E179" s="80">
        <v>42185</v>
      </c>
      <c r="F179" s="80">
        <v>42277</v>
      </c>
      <c r="G179" s="80">
        <f>+G144</f>
        <v>42369</v>
      </c>
      <c r="H179" s="80">
        <f>+H144</f>
        <v>42460</v>
      </c>
      <c r="I179" s="80">
        <f>+I144</f>
        <v>42551</v>
      </c>
      <c r="J179" s="80">
        <f>+J144</f>
        <v>42643</v>
      </c>
    </row>
    <row r="180" spans="1:10" x14ac:dyDescent="0.25">
      <c r="A180" s="79">
        <v>1</v>
      </c>
      <c r="B180" s="30">
        <f>'Treasury Yields by Qtr'!B6+'Current Spreads by Qtr'!B180/10000</f>
        <v>4.2723608684077055E-2</v>
      </c>
      <c r="C180" s="30">
        <f>'Treasury Yields by Qtr'!C6+'Current Spreads by Qtr'!C180/10000</f>
        <v>5.4058998596000003E-2</v>
      </c>
      <c r="D180" s="30">
        <f>'Treasury Yields by Qtr'!D6+'Current Spreads by Qtr'!D180/10000</f>
        <v>6.0222229333999996E-2</v>
      </c>
      <c r="E180" s="30">
        <f>'Treasury Yields by Qtr'!E6+'Current Spreads by Qtr'!E180/10000</f>
        <v>5.3991716384999999E-2</v>
      </c>
      <c r="F180" s="30">
        <f>'Treasury Yields by Qtr'!F6+'Current Spreads by Qtr'!F180/10000</f>
        <v>6.2052242825000006E-2</v>
      </c>
      <c r="G180" s="30">
        <f>'Treasury Yields by Qtr'!G6+'Current Spreads by Qtr'!G180/10000</f>
        <v>7.4428238416000006E-2</v>
      </c>
      <c r="H180" s="30">
        <f>'Treasury Yields by Qtr'!H6+'Current Spreads by Qtr'!H180/10000</f>
        <v>8.2966683930999999E-2</v>
      </c>
      <c r="I180" s="30">
        <f>'Treasury Yields by Qtr'!I6+'Current Spreads by Qtr'!I180/10000</f>
        <v>6.6504712778000005E-2</v>
      </c>
      <c r="J180" s="30">
        <f>'Treasury Yields by Qtr'!J6+'Current Spreads by Qtr'!J180/10000</f>
        <v>5.9882625735999999E-2</v>
      </c>
    </row>
    <row r="181" spans="1:10" x14ac:dyDescent="0.25">
      <c r="A181" s="79">
        <f>A180+1</f>
        <v>2</v>
      </c>
      <c r="B181" s="30">
        <f>'Treasury Yields by Qtr'!B7+'Current Spreads by Qtr'!B181/10000</f>
        <v>4.7660232358031754E-2</v>
      </c>
      <c r="C181" s="30">
        <f>'Treasury Yields by Qtr'!C7+'Current Spreads by Qtr'!C181/10000</f>
        <v>5.7939765988000005E-2</v>
      </c>
      <c r="D181" s="30">
        <f>'Treasury Yields by Qtr'!D7+'Current Spreads by Qtr'!D181/10000</f>
        <v>6.2939818310999998E-2</v>
      </c>
      <c r="E181" s="30">
        <f>'Treasury Yields by Qtr'!E7+'Current Spreads by Qtr'!E181/10000</f>
        <v>5.7192902273000001E-2</v>
      </c>
      <c r="F181" s="30">
        <f>'Treasury Yields by Qtr'!F7+'Current Spreads by Qtr'!F181/10000</f>
        <v>6.4856844707000011E-2</v>
      </c>
      <c r="G181" s="30">
        <f>'Treasury Yields by Qtr'!G7+'Current Spreads by Qtr'!G181/10000</f>
        <v>7.7609019115000011E-2</v>
      </c>
      <c r="H181" s="30">
        <f>'Treasury Yields by Qtr'!H7+'Current Spreads by Qtr'!H181/10000</f>
        <v>8.4309086695999999E-2</v>
      </c>
      <c r="I181" s="30">
        <f>'Treasury Yields by Qtr'!I7+'Current Spreads by Qtr'!I181/10000</f>
        <v>6.7383965739000004E-2</v>
      </c>
      <c r="J181" s="30">
        <f>'Treasury Yields by Qtr'!J7+'Current Spreads by Qtr'!J181/10000</f>
        <v>6.1116042475999999E-2</v>
      </c>
    </row>
    <row r="182" spans="1:10" x14ac:dyDescent="0.25">
      <c r="A182" s="79">
        <f t="shared" ref="A182:A209" si="5">A181+1</f>
        <v>3</v>
      </c>
      <c r="B182" s="30">
        <f>'Treasury Yields by Qtr'!B8+'Current Spreads by Qtr'!B182/10000</f>
        <v>5.2734358523467348E-2</v>
      </c>
      <c r="C182" s="30">
        <f>'Treasury Yields by Qtr'!C8+'Current Spreads by Qtr'!C182/10000</f>
        <v>6.2277613632000003E-2</v>
      </c>
      <c r="D182" s="30">
        <f>'Treasury Yields by Qtr'!D8+'Current Spreads by Qtr'!D182/10000</f>
        <v>6.6272678064999993E-2</v>
      </c>
      <c r="E182" s="30">
        <f>'Treasury Yields by Qtr'!E8+'Current Spreads by Qtr'!E182/10000</f>
        <v>6.0897714950999993E-2</v>
      </c>
      <c r="F182" s="30">
        <f>'Treasury Yields by Qtr'!F8+'Current Spreads by Qtr'!F182/10000</f>
        <v>6.7748697199000008E-2</v>
      </c>
      <c r="G182" s="30">
        <f>'Treasury Yields by Qtr'!G8+'Current Spreads by Qtr'!G182/10000</f>
        <v>8.0217463802000011E-2</v>
      </c>
      <c r="H182" s="30">
        <f>'Treasury Yields by Qtr'!H8+'Current Spreads by Qtr'!H182/10000</f>
        <v>8.5674534439E-2</v>
      </c>
      <c r="I182" s="30">
        <f>'Treasury Yields by Qtr'!I8+'Current Spreads by Qtr'!I182/10000</f>
        <v>6.8714629336000005E-2</v>
      </c>
      <c r="J182" s="30">
        <f>'Treasury Yields by Qtr'!J8+'Current Spreads by Qtr'!J182/10000</f>
        <v>6.2473351975999999E-2</v>
      </c>
    </row>
    <row r="183" spans="1:10" x14ac:dyDescent="0.25">
      <c r="A183" s="79">
        <f t="shared" si="5"/>
        <v>4</v>
      </c>
      <c r="B183" s="30">
        <f>'Treasury Yields by Qtr'!B9+'Current Spreads by Qtr'!B183/10000</f>
        <v>5.682702159421775E-2</v>
      </c>
      <c r="C183" s="30">
        <f>'Treasury Yields by Qtr'!C9+'Current Spreads by Qtr'!C183/10000</f>
        <v>6.5514605478000004E-2</v>
      </c>
      <c r="D183" s="30">
        <f>'Treasury Yields by Qtr'!D9+'Current Spreads by Qtr'!D183/10000</f>
        <v>6.9165939570000001E-2</v>
      </c>
      <c r="E183" s="30">
        <f>'Treasury Yields by Qtr'!E9+'Current Spreads by Qtr'!E183/10000</f>
        <v>6.4443762971999996E-2</v>
      </c>
      <c r="F183" s="30">
        <f>'Treasury Yields by Qtr'!F9+'Current Spreads by Qtr'!F183/10000</f>
        <v>7.0282921591000011E-2</v>
      </c>
      <c r="G183" s="30">
        <f>'Treasury Yields by Qtr'!G9+'Current Spreads by Qtr'!G183/10000</f>
        <v>8.2944028087999999E-2</v>
      </c>
      <c r="H183" s="30">
        <f>'Treasury Yields by Qtr'!H9+'Current Spreads by Qtr'!H183/10000</f>
        <v>8.7785867446000004E-2</v>
      </c>
      <c r="I183" s="30">
        <f>'Treasury Yields by Qtr'!I9+'Current Spreads by Qtr'!I183/10000</f>
        <v>7.0387156362999997E-2</v>
      </c>
      <c r="J183" s="30">
        <f>'Treasury Yields by Qtr'!J9+'Current Spreads by Qtr'!J183/10000</f>
        <v>6.3999949481999996E-2</v>
      </c>
    </row>
    <row r="184" spans="1:10" x14ac:dyDescent="0.25">
      <c r="A184" s="79">
        <f t="shared" si="5"/>
        <v>5</v>
      </c>
      <c r="B184" s="30">
        <f>'Treasury Yields by Qtr'!B10+'Current Spreads by Qtr'!B184/10000</f>
        <v>5.9708138938859255E-2</v>
      </c>
      <c r="C184" s="30">
        <f>'Treasury Yields by Qtr'!C10+'Current Spreads by Qtr'!C184/10000</f>
        <v>6.7726185709999998E-2</v>
      </c>
      <c r="D184" s="30">
        <f>'Treasury Yields by Qtr'!D10+'Current Spreads by Qtr'!D184/10000</f>
        <v>7.1324864005000002E-2</v>
      </c>
      <c r="E184" s="30">
        <f>'Treasury Yields by Qtr'!E10+'Current Spreads by Qtr'!E184/10000</f>
        <v>6.7407952744999999E-2</v>
      </c>
      <c r="F184" s="30">
        <f>'Treasury Yields by Qtr'!F10+'Current Spreads by Qtr'!F184/10000</f>
        <v>7.2487692549000005E-2</v>
      </c>
      <c r="G184" s="30">
        <f>'Treasury Yields by Qtr'!G10+'Current Spreads by Qtr'!G184/10000</f>
        <v>8.493283249200001E-2</v>
      </c>
      <c r="H184" s="30">
        <f>'Treasury Yields by Qtr'!H10+'Current Spreads by Qtr'!H184/10000</f>
        <v>8.9431494318999993E-2</v>
      </c>
      <c r="I184" s="30">
        <f>'Treasury Yields by Qtr'!I10+'Current Spreads by Qtr'!I184/10000</f>
        <v>7.1717293419999995E-2</v>
      </c>
      <c r="J184" s="30">
        <f>'Treasury Yields by Qtr'!J10+'Current Spreads by Qtr'!J184/10000</f>
        <v>6.5266328099000001E-2</v>
      </c>
    </row>
    <row r="185" spans="1:10" x14ac:dyDescent="0.25">
      <c r="A185" s="79">
        <f t="shared" si="5"/>
        <v>6</v>
      </c>
      <c r="B185" s="30">
        <f>'Treasury Yields by Qtr'!B11+'Current Spreads by Qtr'!B185/10000</f>
        <v>6.1874942691411958E-2</v>
      </c>
      <c r="C185" s="30">
        <f>'Treasury Yields by Qtr'!C11+'Current Spreads by Qtr'!C185/10000</f>
        <v>6.9441744467000008E-2</v>
      </c>
      <c r="D185" s="30">
        <f>'Treasury Yields by Qtr'!D11+'Current Spreads by Qtr'!D185/10000</f>
        <v>7.2997497149000001E-2</v>
      </c>
      <c r="E185" s="30">
        <f>'Treasury Yields by Qtr'!E11+'Current Spreads by Qtr'!E185/10000</f>
        <v>6.9702021397999997E-2</v>
      </c>
      <c r="F185" s="30">
        <f>'Treasury Yields by Qtr'!F11+'Current Spreads by Qtr'!F185/10000</f>
        <v>7.4556142152000002E-2</v>
      </c>
      <c r="G185" s="30">
        <f>'Treasury Yields by Qtr'!G11+'Current Spreads by Qtr'!G185/10000</f>
        <v>8.6530866819000005E-2</v>
      </c>
      <c r="H185" s="30">
        <f>'Treasury Yields by Qtr'!H11+'Current Spreads by Qtr'!H185/10000</f>
        <v>9.1241976370000005E-2</v>
      </c>
      <c r="I185" s="30">
        <f>'Treasury Yields by Qtr'!I11+'Current Spreads by Qtr'!I185/10000</f>
        <v>7.3335443456000002E-2</v>
      </c>
      <c r="J185" s="30">
        <f>'Treasury Yields by Qtr'!J11+'Current Spreads by Qtr'!J185/10000</f>
        <v>6.6643919275999997E-2</v>
      </c>
    </row>
    <row r="186" spans="1:10" x14ac:dyDescent="0.25">
      <c r="A186" s="79">
        <f t="shared" si="5"/>
        <v>7</v>
      </c>
      <c r="B186" s="30">
        <f>'Treasury Yields by Qtr'!B12+'Current Spreads by Qtr'!B186/10000</f>
        <v>6.3592929906226947E-2</v>
      </c>
      <c r="C186" s="30">
        <f>'Treasury Yields by Qtr'!C12+'Current Spreads by Qtr'!C186/10000</f>
        <v>7.0729851662000007E-2</v>
      </c>
      <c r="D186" s="30">
        <f>'Treasury Yields by Qtr'!D12+'Current Spreads by Qtr'!D186/10000</f>
        <v>7.4320430874000004E-2</v>
      </c>
      <c r="E186" s="30">
        <f>'Treasury Yields by Qtr'!E12+'Current Spreads by Qtr'!E186/10000</f>
        <v>7.1377733410999997E-2</v>
      </c>
      <c r="F186" s="30">
        <f>'Treasury Yields by Qtr'!F12+'Current Spreads by Qtr'!F186/10000</f>
        <v>7.6154376656E-2</v>
      </c>
      <c r="G186" s="30">
        <f>'Treasury Yields by Qtr'!G12+'Current Spreads by Qtr'!G186/10000</f>
        <v>8.7739143439000009E-2</v>
      </c>
      <c r="H186" s="30">
        <f>'Treasury Yields by Qtr'!H12+'Current Spreads by Qtr'!H186/10000</f>
        <v>9.2657662966999996E-2</v>
      </c>
      <c r="I186" s="30">
        <f>'Treasury Yields by Qtr'!I12+'Current Spreads by Qtr'!I186/10000</f>
        <v>7.4578012902000002E-2</v>
      </c>
      <c r="J186" s="30">
        <f>'Treasury Yields by Qtr'!J12+'Current Spreads by Qtr'!J186/10000</f>
        <v>6.7703876477000005E-2</v>
      </c>
    </row>
    <row r="187" spans="1:10" x14ac:dyDescent="0.25">
      <c r="A187" s="79">
        <f t="shared" si="5"/>
        <v>8</v>
      </c>
      <c r="B187" s="30">
        <f>'Treasury Yields by Qtr'!B13+'Current Spreads by Qtr'!B187/10000</f>
        <v>6.5003096577000749E-2</v>
      </c>
      <c r="C187" s="30">
        <f>'Treasury Yields by Qtr'!C13+'Current Spreads by Qtr'!C187/10000</f>
        <v>7.1714505624000002E-2</v>
      </c>
      <c r="D187" s="30">
        <f>'Treasury Yields by Qtr'!D13+'Current Spreads by Qtr'!D187/10000</f>
        <v>7.5400198384999992E-2</v>
      </c>
      <c r="E187" s="30">
        <f>'Treasury Yields by Qtr'!E13+'Current Spreads by Qtr'!E187/10000</f>
        <v>7.262899264799999E-2</v>
      </c>
      <c r="F187" s="30">
        <f>'Treasury Yields by Qtr'!F13+'Current Spreads by Qtr'!F187/10000</f>
        <v>7.7370039373000007E-2</v>
      </c>
      <c r="G187" s="30">
        <f>'Treasury Yields by Qtr'!G13+'Current Spreads by Qtr'!G187/10000</f>
        <v>8.867252288300001E-2</v>
      </c>
      <c r="H187" s="30">
        <f>'Treasury Yields by Qtr'!H13+'Current Spreads by Qtr'!H187/10000</f>
        <v>9.3675095201000008E-2</v>
      </c>
      <c r="I187" s="30">
        <f>'Treasury Yields by Qtr'!I13+'Current Spreads by Qtr'!I187/10000</f>
        <v>7.5426239992999994E-2</v>
      </c>
      <c r="J187" s="30">
        <f>'Treasury Yields by Qtr'!J13+'Current Spreads by Qtr'!J187/10000</f>
        <v>6.8478947637999998E-2</v>
      </c>
    </row>
    <row r="188" spans="1:10" x14ac:dyDescent="0.25">
      <c r="A188" s="79">
        <f t="shared" si="5"/>
        <v>9</v>
      </c>
      <c r="B188" s="30">
        <f>'Treasury Yields by Qtr'!B14+'Current Spreads by Qtr'!B188/10000</f>
        <v>6.6184325249467962E-2</v>
      </c>
      <c r="C188" s="30">
        <f>'Treasury Yields by Qtr'!C14+'Current Spreads by Qtr'!C188/10000</f>
        <v>7.2496448116000006E-2</v>
      </c>
      <c r="D188" s="30">
        <f>'Treasury Yields by Qtr'!D14+'Current Spreads by Qtr'!D188/10000</f>
        <v>7.6307967211E-2</v>
      </c>
      <c r="E188" s="30">
        <f>'Treasury Yields by Qtr'!E14+'Current Spreads by Qtr'!E188/10000</f>
        <v>7.3619870301999998E-2</v>
      </c>
      <c r="F188" s="30">
        <f>'Treasury Yields by Qtr'!F14+'Current Spreads by Qtr'!F188/10000</f>
        <v>7.8348064566000006E-2</v>
      </c>
      <c r="G188" s="30">
        <f>'Treasury Yields by Qtr'!G14+'Current Spreads by Qtr'!G188/10000</f>
        <v>8.9433921116000001E-2</v>
      </c>
      <c r="H188" s="30">
        <f>'Treasury Yields by Qtr'!H14+'Current Spreads by Qtr'!H188/10000</f>
        <v>9.4448403439999995E-2</v>
      </c>
      <c r="I188" s="30">
        <f>'Treasury Yields by Qtr'!I14+'Current Spreads by Qtr'!I188/10000</f>
        <v>7.6043535341000001E-2</v>
      </c>
      <c r="J188" s="30">
        <f>'Treasury Yields by Qtr'!J14+'Current Spreads by Qtr'!J188/10000</f>
        <v>6.9086861366999999E-2</v>
      </c>
    </row>
    <row r="189" spans="1:10" x14ac:dyDescent="0.25">
      <c r="A189" s="79">
        <f t="shared" si="5"/>
        <v>10</v>
      </c>
      <c r="B189" s="30">
        <f>'Treasury Yields by Qtr'!B15+'Current Spreads by Qtr'!B189/10000</f>
        <v>6.7181788529140557E-2</v>
      </c>
      <c r="C189" s="30">
        <f>'Treasury Yields by Qtr'!C15+'Current Spreads by Qtr'!C189/10000</f>
        <v>7.3135948217000007E-2</v>
      </c>
      <c r="D189" s="30">
        <f>'Treasury Yields by Qtr'!D15+'Current Spreads by Qtr'!D189/10000</f>
        <v>7.7085238865999994E-2</v>
      </c>
      <c r="E189" s="30">
        <f>'Treasury Yields by Qtr'!E15+'Current Spreads by Qtr'!E189/10000</f>
        <v>7.4449425532999991E-2</v>
      </c>
      <c r="F189" s="30">
        <f>'Treasury Yields by Qtr'!F15+'Current Spreads by Qtr'!F189/10000</f>
        <v>7.9169350646000003E-2</v>
      </c>
      <c r="G189" s="30">
        <f>'Treasury Yields by Qtr'!G15+'Current Spreads by Qtr'!G189/10000</f>
        <v>9.008020791400001E-2</v>
      </c>
      <c r="H189" s="30">
        <f>'Treasury Yields by Qtr'!H15+'Current Spreads by Qtr'!H189/10000</f>
        <v>9.5078681538999996E-2</v>
      </c>
      <c r="I189" s="30">
        <f>'Treasury Yields by Qtr'!I15+'Current Spreads by Qtr'!I189/10000</f>
        <v>7.6536171205999995E-2</v>
      </c>
      <c r="J189" s="30">
        <f>'Treasury Yields by Qtr'!J15+'Current Spreads by Qtr'!J189/10000</f>
        <v>6.9604596845000005E-2</v>
      </c>
    </row>
    <row r="190" spans="1:10" x14ac:dyDescent="0.25">
      <c r="A190" s="79">
        <f t="shared" si="5"/>
        <v>11</v>
      </c>
      <c r="B190" s="30">
        <f>'Treasury Yields by Qtr'!B16+'Current Spreads by Qtr'!B190/10000</f>
        <v>6.8021425987121548E-2</v>
      </c>
      <c r="C190" s="30">
        <f>'Treasury Yields by Qtr'!C16+'Current Spreads by Qtr'!C190/10000</f>
        <v>7.367087818000001E-2</v>
      </c>
      <c r="D190" s="30">
        <f>'Treasury Yields by Qtr'!D16+'Current Spreads by Qtr'!D190/10000</f>
        <v>7.7757969848999992E-2</v>
      </c>
      <c r="E190" s="30">
        <f>'Treasury Yields by Qtr'!E16+'Current Spreads by Qtr'!E190/10000</f>
        <v>7.5182617204999996E-2</v>
      </c>
      <c r="F190" s="30">
        <f>'Treasury Yields by Qtr'!F16+'Current Spreads by Qtr'!F190/10000</f>
        <v>7.9892180802000001E-2</v>
      </c>
      <c r="G190" s="30">
        <f>'Treasury Yields by Qtr'!G16+'Current Spreads by Qtr'!G190/10000</f>
        <v>9.0652826882999998E-2</v>
      </c>
      <c r="H190" s="30">
        <f>'Treasury Yields by Qtr'!H16+'Current Spreads by Qtr'!H190/10000</f>
        <v>9.5629179844999995E-2</v>
      </c>
      <c r="I190" s="30">
        <f>'Treasury Yields by Qtr'!I16+'Current Spreads by Qtr'!I190/10000</f>
        <v>7.6971161299000002E-2</v>
      </c>
      <c r="J190" s="30">
        <f>'Treasury Yields by Qtr'!J16+'Current Spreads by Qtr'!J190/10000</f>
        <v>7.0080514614E-2</v>
      </c>
    </row>
    <row r="191" spans="1:10" x14ac:dyDescent="0.25">
      <c r="A191" s="79">
        <f t="shared" si="5"/>
        <v>12</v>
      </c>
      <c r="B191" s="30">
        <f>'Treasury Yields by Qtr'!B17+'Current Spreads by Qtr'!B191/10000</f>
        <v>6.8724921527941754E-2</v>
      </c>
      <c r="C191" s="30">
        <f>'Treasury Yields by Qtr'!C17+'Current Spreads by Qtr'!C191/10000</f>
        <v>7.412770224500001E-2</v>
      </c>
      <c r="D191" s="30">
        <f>'Treasury Yields by Qtr'!D17+'Current Spreads by Qtr'!D191/10000</f>
        <v>7.8344670625000001E-2</v>
      </c>
      <c r="E191" s="30">
        <f>'Treasury Yields by Qtr'!E17+'Current Spreads by Qtr'!E191/10000</f>
        <v>7.5861139835999999E-2</v>
      </c>
      <c r="F191" s="30">
        <f>'Treasury Yields by Qtr'!F17+'Current Spreads by Qtr'!F191/10000</f>
        <v>8.0554287818000003E-2</v>
      </c>
      <c r="G191" s="30">
        <f>'Treasury Yields by Qtr'!G17+'Current Spreads by Qtr'!G191/10000</f>
        <v>9.1178659458000008E-2</v>
      </c>
      <c r="H191" s="30">
        <f>'Treasury Yields by Qtr'!H17+'Current Spreads by Qtr'!H191/10000</f>
        <v>9.6145225106999993E-2</v>
      </c>
      <c r="I191" s="30">
        <f>'Treasury Yields by Qtr'!I17+'Current Spreads by Qtr'!I191/10000</f>
        <v>7.7396257082E-2</v>
      </c>
      <c r="J191" s="30">
        <f>'Treasury Yields by Qtr'!J17+'Current Spreads by Qtr'!J191/10000</f>
        <v>7.0549595977000001E-2</v>
      </c>
    </row>
    <row r="192" spans="1:10" x14ac:dyDescent="0.25">
      <c r="A192" s="79">
        <f t="shared" si="5"/>
        <v>13</v>
      </c>
      <c r="B192" s="30">
        <f>'Treasury Yields by Qtr'!B18+'Current Spreads by Qtr'!B192/10000</f>
        <v>6.9321480437342847E-2</v>
      </c>
      <c r="C192" s="30">
        <f>'Treasury Yields by Qtr'!C18+'Current Spreads by Qtr'!C192/10000</f>
        <v>7.4525898699000004E-2</v>
      </c>
      <c r="D192" s="30">
        <f>'Treasury Yields by Qtr'!D18+'Current Spreads by Qtr'!D192/10000</f>
        <v>7.8863178499999992E-2</v>
      </c>
      <c r="E192" s="30">
        <f>'Treasury Yields by Qtr'!E18+'Current Spreads by Qtr'!E192/10000</f>
        <v>7.6499085667000005E-2</v>
      </c>
      <c r="F192" s="30">
        <f>'Treasury Yields by Qtr'!F18+'Current Spreads by Qtr'!F192/10000</f>
        <v>8.1180303912000013E-2</v>
      </c>
      <c r="G192" s="30">
        <f>'Treasury Yields by Qtr'!G18+'Current Spreads by Qtr'!G192/10000</f>
        <v>9.1673720944000003E-2</v>
      </c>
      <c r="H192" s="30">
        <f>'Treasury Yields by Qtr'!H18+'Current Spreads by Qtr'!H192/10000</f>
        <v>9.6655121720999992E-2</v>
      </c>
      <c r="I192" s="30">
        <f>'Treasury Yields by Qtr'!I18+'Current Spreads by Qtr'!I192/10000</f>
        <v>7.7842529058000001E-2</v>
      </c>
      <c r="J192" s="30">
        <f>'Treasury Yields by Qtr'!J18+'Current Spreads by Qtr'!J192/10000</f>
        <v>7.1032289971000001E-2</v>
      </c>
    </row>
    <row r="193" spans="1:10" x14ac:dyDescent="0.25">
      <c r="A193" s="79">
        <f t="shared" si="5"/>
        <v>14</v>
      </c>
      <c r="B193" s="30">
        <f>'Treasury Yields by Qtr'!B19+'Current Spreads by Qtr'!B193/10000</f>
        <v>6.9834542538251054E-2</v>
      </c>
      <c r="C193" s="30">
        <f>'Treasury Yields by Qtr'!C19+'Current Spreads by Qtr'!C193/10000</f>
        <v>7.4879674643999999E-2</v>
      </c>
      <c r="D193" s="30">
        <f>'Treasury Yields by Qtr'!D19+'Current Spreads by Qtr'!D193/10000</f>
        <v>7.9326567441000001E-2</v>
      </c>
      <c r="E193" s="30">
        <f>'Treasury Yields by Qtr'!E19+'Current Spreads by Qtr'!E193/10000</f>
        <v>7.710035812499999E-2</v>
      </c>
      <c r="F193" s="30">
        <f>'Treasury Yields by Qtr'!F19+'Current Spreads by Qtr'!F193/10000</f>
        <v>8.1772930446000008E-2</v>
      </c>
      <c r="G193" s="30">
        <f>'Treasury Yields by Qtr'!G19+'Current Spreads by Qtr'!G193/10000</f>
        <v>9.2141044308999998E-2</v>
      </c>
      <c r="H193" s="30">
        <f>'Treasury Yields by Qtr'!H19+'Current Spreads by Qtr'!H193/10000</f>
        <v>9.7172925699000004E-2</v>
      </c>
      <c r="I193" s="30">
        <f>'Treasury Yields by Qtr'!I19+'Current Spreads by Qtr'!I193/10000</f>
        <v>7.8321682184999991E-2</v>
      </c>
      <c r="J193" s="30">
        <f>'Treasury Yields by Qtr'!J19+'Current Spreads by Qtr'!J193/10000</f>
        <v>7.1531317085000004E-2</v>
      </c>
    </row>
    <row r="194" spans="1:10" x14ac:dyDescent="0.25">
      <c r="A194" s="79">
        <f t="shared" si="5"/>
        <v>15</v>
      </c>
      <c r="B194" s="30">
        <f>'Treasury Yields by Qtr'!B20+'Current Spreads by Qtr'!B194/10000</f>
        <v>7.0280772137523054E-2</v>
      </c>
      <c r="C194" s="30">
        <f>'Treasury Yields by Qtr'!C20+'Current Spreads by Qtr'!C194/10000</f>
        <v>7.5199221045000014E-2</v>
      </c>
      <c r="D194" s="30">
        <f>'Treasury Yields by Qtr'!D20+'Current Spreads by Qtr'!D194/10000</f>
        <v>7.9744652516999998E-2</v>
      </c>
      <c r="E194" s="30">
        <f>'Treasury Yields by Qtr'!E20+'Current Spreads by Qtr'!E194/10000</f>
        <v>7.7667874797999997E-2</v>
      </c>
      <c r="F194" s="30">
        <f>'Treasury Yields by Qtr'!F20+'Current Spreads by Qtr'!F194/10000</f>
        <v>8.2336818231000003E-2</v>
      </c>
      <c r="G194" s="30">
        <f>'Treasury Yields by Qtr'!G20+'Current Spreads by Qtr'!G194/10000</f>
        <v>9.2585775149000002E-2</v>
      </c>
      <c r="H194" s="30">
        <f>'Treasury Yields by Qtr'!H20+'Current Spreads by Qtr'!H194/10000</f>
        <v>9.7693334529999995E-2</v>
      </c>
      <c r="I194" s="30">
        <f>'Treasury Yields by Qtr'!I20+'Current Spreads by Qtr'!I194/10000</f>
        <v>7.8823090112999997E-2</v>
      </c>
      <c r="J194" s="30">
        <f>'Treasury Yields by Qtr'!J20+'Current Spreads by Qtr'!J194/10000</f>
        <v>7.2036919796999999E-2</v>
      </c>
    </row>
    <row r="195" spans="1:10" x14ac:dyDescent="0.25">
      <c r="A195" s="79">
        <f t="shared" si="5"/>
        <v>16</v>
      </c>
      <c r="B195" s="30">
        <f>'Treasury Yields by Qtr'!B21+'Current Spreads by Qtr'!B195/10000</f>
        <v>7.0673231828181249E-2</v>
      </c>
      <c r="C195" s="30">
        <f>'Treasury Yields by Qtr'!C21+'Current Spreads by Qtr'!C195/10000</f>
        <v>7.5492613077000004E-2</v>
      </c>
      <c r="D195" s="30">
        <f>'Treasury Yields by Qtr'!D21+'Current Spreads by Qtr'!D195/10000</f>
        <v>8.0124537105999996E-2</v>
      </c>
      <c r="E195" s="30">
        <f>'Treasury Yields by Qtr'!E21+'Current Spreads by Qtr'!E195/10000</f>
        <v>7.8203191671999989E-2</v>
      </c>
      <c r="F195" s="30">
        <f>'Treasury Yields by Qtr'!F21+'Current Spreads by Qtr'!F195/10000</f>
        <v>8.2873542936000008E-2</v>
      </c>
      <c r="G195" s="30">
        <f>'Treasury Yields by Qtr'!G21+'Current Spreads by Qtr'!G195/10000</f>
        <v>9.3010521282000005E-2</v>
      </c>
      <c r="H195" s="30">
        <f>'Treasury Yields by Qtr'!H21+'Current Spreads by Qtr'!H195/10000</f>
        <v>9.8212524263999998E-2</v>
      </c>
      <c r="I195" s="30">
        <f>'Treasury Yields by Qtr'!I21+'Current Spreads by Qtr'!I195/10000</f>
        <v>7.9338490205000001E-2</v>
      </c>
      <c r="J195" s="30">
        <f>'Treasury Yields by Qtr'!J21+'Current Spreads by Qtr'!J195/10000</f>
        <v>7.2542780343999996E-2</v>
      </c>
    </row>
    <row r="196" spans="1:10" x14ac:dyDescent="0.25">
      <c r="A196" s="79">
        <f t="shared" si="5"/>
        <v>17</v>
      </c>
      <c r="B196" s="30">
        <f>'Treasury Yields by Qtr'!B22+'Current Spreads by Qtr'!B196/10000</f>
        <v>7.1021794743265157E-2</v>
      </c>
      <c r="C196" s="30">
        <f>'Treasury Yields by Qtr'!C22+'Current Spreads by Qtr'!C196/10000</f>
        <v>7.5766024964000006E-2</v>
      </c>
      <c r="D196" s="30">
        <f>'Treasury Yields by Qtr'!D22+'Current Spreads by Qtr'!D196/10000</f>
        <v>8.047164186599999E-2</v>
      </c>
      <c r="E196" s="30">
        <f>'Treasury Yields by Qtr'!E22+'Current Spreads by Qtr'!E196/10000</f>
        <v>7.8707181226999989E-2</v>
      </c>
      <c r="F196" s="30">
        <f>'Treasury Yields by Qtr'!F22+'Current Spreads by Qtr'!F196/10000</f>
        <v>8.3385619050000012E-2</v>
      </c>
      <c r="G196" s="30">
        <f>'Treasury Yields by Qtr'!G22+'Current Spreads by Qtr'!G196/10000</f>
        <v>9.3418265265000008E-2</v>
      </c>
      <c r="H196" s="30">
        <f>'Treasury Yields by Qtr'!H22+'Current Spreads by Qtr'!H196/10000</f>
        <v>9.8723427089000004E-2</v>
      </c>
      <c r="I196" s="30">
        <f>'Treasury Yields by Qtr'!I22+'Current Spreads by Qtr'!I196/10000</f>
        <v>7.9857394860999992E-2</v>
      </c>
      <c r="J196" s="30">
        <f>'Treasury Yields by Qtr'!J22+'Current Spreads by Qtr'!J196/10000</f>
        <v>7.3039456446999995E-2</v>
      </c>
    </row>
    <row r="197" spans="1:10" x14ac:dyDescent="0.25">
      <c r="A197" s="79">
        <f t="shared" si="5"/>
        <v>18</v>
      </c>
      <c r="B197" s="30">
        <f>'Treasury Yields by Qtr'!B23+'Current Spreads by Qtr'!B197/10000</f>
        <v>7.133436057834236E-2</v>
      </c>
      <c r="C197" s="30">
        <f>'Treasury Yields by Qtr'!C23+'Current Spreads by Qtr'!C197/10000</f>
        <v>7.6024450005999999E-2</v>
      </c>
      <c r="D197" s="30">
        <f>'Treasury Yields by Qtr'!D23+'Current Spreads by Qtr'!D197/10000</f>
        <v>8.078973955999999E-2</v>
      </c>
      <c r="E197" s="30">
        <f>'Treasury Yields by Qtr'!E23+'Current Spreads by Qtr'!E197/10000</f>
        <v>7.9179542278000004E-2</v>
      </c>
      <c r="F197" s="30">
        <f>'Treasury Yields by Qtr'!F23+'Current Spreads by Qtr'!F197/10000</f>
        <v>8.3870546818000005E-2</v>
      </c>
      <c r="G197" s="30">
        <f>'Treasury Yields by Qtr'!G23+'Current Spreads by Qtr'!G197/10000</f>
        <v>9.3807901043000005E-2</v>
      </c>
      <c r="H197" s="30">
        <f>'Treasury Yields by Qtr'!H23+'Current Spreads by Qtr'!H197/10000</f>
        <v>9.9223694503000004E-2</v>
      </c>
      <c r="I197" s="30">
        <f>'Treasury Yields by Qtr'!I23+'Current Spreads by Qtr'!I197/10000</f>
        <v>8.0374845912999995E-2</v>
      </c>
      <c r="J197" s="30">
        <f>'Treasury Yields by Qtr'!J23+'Current Spreads by Qtr'!J197/10000</f>
        <v>7.3523102383E-2</v>
      </c>
    </row>
    <row r="198" spans="1:10" x14ac:dyDescent="0.25">
      <c r="A198" s="79">
        <f t="shared" si="5"/>
        <v>19</v>
      </c>
      <c r="B198" s="30">
        <f>'Treasury Yields by Qtr'!B24+'Current Spreads by Qtr'!B198/10000</f>
        <v>7.1616784718814649E-2</v>
      </c>
      <c r="C198" s="30">
        <f>'Treasury Yields by Qtr'!C24+'Current Spreads by Qtr'!C198/10000</f>
        <v>7.627168484800001E-2</v>
      </c>
      <c r="D198" s="30">
        <f>'Treasury Yields by Qtr'!D24+'Current Spreads by Qtr'!D198/10000</f>
        <v>8.1081998734000002E-2</v>
      </c>
      <c r="E198" s="30">
        <f>'Treasury Yields by Qtr'!E24+'Current Spreads by Qtr'!E198/10000</f>
        <v>7.962001059099999E-2</v>
      </c>
      <c r="F198" s="30">
        <f>'Treasury Yields by Qtr'!F24+'Current Spreads by Qtr'!F198/10000</f>
        <v>8.4329746743000006E-2</v>
      </c>
      <c r="G198" s="30">
        <f>'Treasury Yields by Qtr'!G24+'Current Spreads by Qtr'!G198/10000</f>
        <v>9.4181461773999997E-2</v>
      </c>
      <c r="H198" s="30">
        <f>'Treasury Yields by Qtr'!H24+'Current Spreads by Qtr'!H198/10000</f>
        <v>9.9710065521999999E-2</v>
      </c>
      <c r="I198" s="30">
        <f>'Treasury Yields by Qtr'!I24+'Current Spreads by Qtr'!I198/10000</f>
        <v>8.0885784677E-2</v>
      </c>
      <c r="J198" s="30">
        <f>'Treasury Yields by Qtr'!J24+'Current Spreads by Qtr'!J198/10000</f>
        <v>7.3988893799000005E-2</v>
      </c>
    </row>
    <row r="199" spans="1:10" x14ac:dyDescent="0.25">
      <c r="A199" s="79">
        <f t="shared" si="5"/>
        <v>20</v>
      </c>
      <c r="B199" s="30">
        <f>'Treasury Yields by Qtr'!B25+'Current Spreads by Qtr'!B199/10000</f>
        <v>7.1874284349282364E-2</v>
      </c>
      <c r="C199" s="30">
        <f>'Treasury Yields by Qtr'!C25+'Current Spreads by Qtr'!C199/10000</f>
        <v>7.6511124080999998E-2</v>
      </c>
      <c r="D199" s="30">
        <f>'Treasury Yields by Qtr'!D25+'Current Spreads by Qtr'!D199/10000</f>
        <v>8.1350744241999992E-2</v>
      </c>
      <c r="E199" s="30">
        <f>'Treasury Yields by Qtr'!E25+'Current Spreads by Qtr'!E199/10000</f>
        <v>8.002770589899999E-2</v>
      </c>
      <c r="F199" s="30">
        <f>'Treasury Yields by Qtr'!F25+'Current Spreads by Qtr'!F199/10000</f>
        <v>8.4762711716E-2</v>
      </c>
      <c r="G199" s="30">
        <f>'Treasury Yields by Qtr'!G25+'Current Spreads by Qtr'!G199/10000</f>
        <v>9.4539224487000001E-2</v>
      </c>
      <c r="H199" s="30">
        <f>'Treasury Yields by Qtr'!H25+'Current Spreads by Qtr'!H199/10000</f>
        <v>0.10018081187199999</v>
      </c>
      <c r="I199" s="30">
        <f>'Treasury Yields by Qtr'!I25+'Current Spreads by Qtr'!I199/10000</f>
        <v>8.1386854036000003E-2</v>
      </c>
      <c r="J199" s="30">
        <f>'Treasury Yields by Qtr'!J25+'Current Spreads by Qtr'!J199/10000</f>
        <v>7.4433960450000003E-2</v>
      </c>
    </row>
    <row r="200" spans="1:10" x14ac:dyDescent="0.25">
      <c r="A200" s="79">
        <f t="shared" si="5"/>
        <v>21</v>
      </c>
      <c r="B200" s="30">
        <f>'Treasury Yields by Qtr'!B26+'Current Spreads by Qtr'!B200/10000</f>
        <v>7.2111003840495846E-2</v>
      </c>
      <c r="C200" s="30">
        <f>'Treasury Yields by Qtr'!C26+'Current Spreads by Qtr'!C200/10000</f>
        <v>7.6745570871999999E-2</v>
      </c>
      <c r="D200" s="30">
        <f>'Treasury Yields by Qtr'!D26+'Current Spreads by Qtr'!D200/10000</f>
        <v>8.1597835120999995E-2</v>
      </c>
      <c r="E200" s="30">
        <f>'Treasury Yields by Qtr'!E26+'Current Spreads by Qtr'!E200/10000</f>
        <v>8.0401519645999994E-2</v>
      </c>
      <c r="F200" s="30">
        <f>'Treasury Yields by Qtr'!F26+'Current Spreads by Qtr'!F200/10000</f>
        <v>8.5174368787000007E-2</v>
      </c>
      <c r="G200" s="30">
        <f>'Treasury Yields by Qtr'!G26+'Current Spreads by Qtr'!G200/10000</f>
        <v>9.4886489813000005E-2</v>
      </c>
      <c r="H200" s="30">
        <f>'Treasury Yields by Qtr'!H26+'Current Spreads by Qtr'!H200/10000</f>
        <v>0.10063496470700001</v>
      </c>
      <c r="I200" s="30">
        <f>'Treasury Yields by Qtr'!I26+'Current Spreads by Qtr'!I200/10000</f>
        <v>8.1875842381E-2</v>
      </c>
      <c r="J200" s="30">
        <f>'Treasury Yields by Qtr'!J26+'Current Spreads by Qtr'!J200/10000</f>
        <v>7.4855509855000002E-2</v>
      </c>
    </row>
    <row r="201" spans="1:10" x14ac:dyDescent="0.25">
      <c r="A201" s="79">
        <f t="shared" si="5"/>
        <v>22</v>
      </c>
      <c r="B201" s="30">
        <f>'Treasury Yields by Qtr'!B27+'Current Spreads by Qtr'!B201/10000</f>
        <v>7.2330570155458546E-2</v>
      </c>
      <c r="C201" s="30">
        <f>'Treasury Yields by Qtr'!C27+'Current Spreads by Qtr'!C201/10000</f>
        <v>7.6977489418000006E-2</v>
      </c>
      <c r="D201" s="30">
        <f>'Treasury Yields by Qtr'!D27+'Current Spreads by Qtr'!D201/10000</f>
        <v>8.1824373401999995E-2</v>
      </c>
      <c r="E201" s="30">
        <f>'Treasury Yields by Qtr'!E27+'Current Spreads by Qtr'!E201/10000</f>
        <v>8.0739546950999996E-2</v>
      </c>
      <c r="F201" s="30">
        <f>'Treasury Yields by Qtr'!F27+'Current Spreads by Qtr'!F201/10000</f>
        <v>8.5552263389000002E-2</v>
      </c>
      <c r="G201" s="30">
        <f>'Treasury Yields by Qtr'!G27+'Current Spreads by Qtr'!G201/10000</f>
        <v>9.521297512900001E-2</v>
      </c>
      <c r="H201" s="30">
        <f>'Treasury Yields by Qtr'!H27+'Current Spreads by Qtr'!H201/10000</f>
        <v>0.101061721078</v>
      </c>
      <c r="I201" s="30">
        <f>'Treasury Yields by Qtr'!I27+'Current Spreads by Qtr'!I201/10000</f>
        <v>8.2341320243999996E-2</v>
      </c>
      <c r="J201" s="30">
        <f>'Treasury Yields by Qtr'!J27+'Current Spreads by Qtr'!J201/10000</f>
        <v>7.5243415563999994E-2</v>
      </c>
    </row>
    <row r="202" spans="1:10" x14ac:dyDescent="0.25">
      <c r="A202" s="79">
        <f t="shared" si="5"/>
        <v>23</v>
      </c>
      <c r="B202" s="30">
        <f>'Treasury Yields by Qtr'!B28+'Current Spreads by Qtr'!B202/10000</f>
        <v>7.2535677363172957E-2</v>
      </c>
      <c r="C202" s="30">
        <f>'Treasury Yields by Qtr'!C28+'Current Spreads by Qtr'!C202/10000</f>
        <v>7.7208780636000007E-2</v>
      </c>
      <c r="D202" s="30">
        <f>'Treasury Yields by Qtr'!D28+'Current Spreads by Qtr'!D202/10000</f>
        <v>8.2031453601999996E-2</v>
      </c>
      <c r="E202" s="30">
        <f>'Treasury Yields by Qtr'!E28+'Current Spreads by Qtr'!E202/10000</f>
        <v>8.1040122679999993E-2</v>
      </c>
      <c r="F202" s="30">
        <f>'Treasury Yields by Qtr'!F28+'Current Spreads by Qtr'!F202/10000</f>
        <v>8.5900930393000008E-2</v>
      </c>
      <c r="G202" s="30">
        <f>'Treasury Yields by Qtr'!G28+'Current Spreads by Qtr'!G202/10000</f>
        <v>9.5523616016000013E-2</v>
      </c>
      <c r="H202" s="30">
        <f>'Treasury Yields by Qtr'!H28+'Current Spreads by Qtr'!H202/10000</f>
        <v>0.101463095452</v>
      </c>
      <c r="I202" s="30">
        <f>'Treasury Yields by Qtr'!I28+'Current Spreads by Qtr'!I202/10000</f>
        <v>8.2784299785000001E-2</v>
      </c>
      <c r="J202" s="30">
        <f>'Treasury Yields by Qtr'!J28+'Current Spreads by Qtr'!J202/10000</f>
        <v>7.5597921947999996E-2</v>
      </c>
    </row>
    <row r="203" spans="1:10" x14ac:dyDescent="0.25">
      <c r="A203" s="79">
        <f t="shared" si="5"/>
        <v>24</v>
      </c>
      <c r="B203" s="30">
        <f>'Treasury Yields by Qtr'!B29+'Current Spreads by Qtr'!B203/10000</f>
        <v>7.2729036353426257E-2</v>
      </c>
      <c r="C203" s="30">
        <f>'Treasury Yields by Qtr'!C29+'Current Spreads by Qtr'!C203/10000</f>
        <v>7.7441414546000009E-2</v>
      </c>
      <c r="D203" s="30">
        <f>'Treasury Yields by Qtr'!D29+'Current Spreads by Qtr'!D203/10000</f>
        <v>8.2219772986999992E-2</v>
      </c>
      <c r="E203" s="30">
        <f>'Treasury Yields by Qtr'!E29+'Current Spreads by Qtr'!E203/10000</f>
        <v>8.1301155612999998E-2</v>
      </c>
      <c r="F203" s="30">
        <f>'Treasury Yields by Qtr'!F29+'Current Spreads by Qtr'!F203/10000</f>
        <v>8.6218956587000004E-2</v>
      </c>
      <c r="G203" s="30">
        <f>'Treasury Yields by Qtr'!G29+'Current Spreads by Qtr'!G203/10000</f>
        <v>9.5817886887000006E-2</v>
      </c>
      <c r="H203" s="30">
        <f>'Treasury Yields by Qtr'!H29+'Current Spreads by Qtr'!H203/10000</f>
        <v>0.101837284497</v>
      </c>
      <c r="I203" s="30">
        <f>'Treasury Yields by Qtr'!I29+'Current Spreads by Qtr'!I203/10000</f>
        <v>8.3202565797E-2</v>
      </c>
      <c r="J203" s="30">
        <f>'Treasury Yields by Qtr'!J29+'Current Spreads by Qtr'!J203/10000</f>
        <v>7.5916320989000002E-2</v>
      </c>
    </row>
    <row r="204" spans="1:10" x14ac:dyDescent="0.25">
      <c r="A204" s="79">
        <f t="shared" si="5"/>
        <v>25</v>
      </c>
      <c r="B204" s="30">
        <f>'Treasury Yields by Qtr'!B30+'Current Spreads by Qtr'!B204/10000</f>
        <v>7.291290028919456E-2</v>
      </c>
      <c r="C204" s="30">
        <f>'Treasury Yields by Qtr'!C30+'Current Spreads by Qtr'!C204/10000</f>
        <v>7.7677074430000007E-2</v>
      </c>
      <c r="D204" s="30">
        <f>'Treasury Yields by Qtr'!D30+'Current Spreads by Qtr'!D204/10000</f>
        <v>8.2389903882999993E-2</v>
      </c>
      <c r="E204" s="30">
        <f>'Treasury Yields by Qtr'!E30+'Current Spreads by Qtr'!E204/10000</f>
        <v>8.1520464277999999E-2</v>
      </c>
      <c r="F204" s="30">
        <f>'Treasury Yields by Qtr'!F30+'Current Spreads by Qtr'!F204/10000</f>
        <v>8.6505381583000002E-2</v>
      </c>
      <c r="G204" s="30">
        <f>'Treasury Yields by Qtr'!G30+'Current Spreads by Qtr'!G204/10000</f>
        <v>9.6096042983000007E-2</v>
      </c>
      <c r="H204" s="30">
        <f>'Treasury Yields by Qtr'!H30+'Current Spreads by Qtr'!H204/10000</f>
        <v>0.10217931007599999</v>
      </c>
      <c r="I204" s="30">
        <f>'Treasury Yields by Qtr'!I30+'Current Spreads by Qtr'!I204/10000</f>
        <v>8.3590504721999997E-2</v>
      </c>
      <c r="J204" s="30">
        <f>'Treasury Yields by Qtr'!J30+'Current Spreads by Qtr'!J204/10000</f>
        <v>7.6193166041000002E-2</v>
      </c>
    </row>
    <row r="205" spans="1:10" x14ac:dyDescent="0.25">
      <c r="A205" s="79">
        <f t="shared" si="5"/>
        <v>26</v>
      </c>
      <c r="B205" s="30">
        <f>'Treasury Yields by Qtr'!B31+'Current Spreads by Qtr'!B205/10000</f>
        <v>7.3089394961544263E-2</v>
      </c>
      <c r="C205" s="30">
        <f>'Treasury Yields by Qtr'!C31+'Current Spreads by Qtr'!C205/10000</f>
        <v>7.7917378664000003E-2</v>
      </c>
      <c r="D205" s="30">
        <f>'Treasury Yields by Qtr'!D31+'Current Spreads by Qtr'!D205/10000</f>
        <v>8.2541926148999994E-2</v>
      </c>
      <c r="E205" s="30">
        <f>'Treasury Yields by Qtr'!E31+'Current Spreads by Qtr'!E205/10000</f>
        <v>8.1695225019000006E-2</v>
      </c>
      <c r="F205" s="30">
        <f>'Treasury Yields by Qtr'!F31+'Current Spreads by Qtr'!F205/10000</f>
        <v>8.6756693327000006E-2</v>
      </c>
      <c r="G205" s="30">
        <f>'Treasury Yields by Qtr'!G31+'Current Spreads by Qtr'!G205/10000</f>
        <v>9.6355737555000001E-2</v>
      </c>
      <c r="H205" s="30">
        <f>'Treasury Yields by Qtr'!H31+'Current Spreads by Qtr'!H205/10000</f>
        <v>0.10248741137299999</v>
      </c>
      <c r="I205" s="30">
        <f>'Treasury Yields by Qtr'!I31+'Current Spreads by Qtr'!I205/10000</f>
        <v>8.3946038225999997E-2</v>
      </c>
      <c r="J205" s="30">
        <f>'Treasury Yields by Qtr'!J31+'Current Spreads by Qtr'!J205/10000</f>
        <v>7.6425932293000001E-2</v>
      </c>
    </row>
    <row r="206" spans="1:10" x14ac:dyDescent="0.25">
      <c r="A206" s="79">
        <f t="shared" si="5"/>
        <v>27</v>
      </c>
      <c r="B206" s="30">
        <f>'Treasury Yields by Qtr'!B32+'Current Spreads by Qtr'!B206/10000</f>
        <v>7.3260072469182855E-2</v>
      </c>
      <c r="C206" s="30">
        <f>'Treasury Yields by Qtr'!C32+'Current Spreads by Qtr'!C206/10000</f>
        <v>7.8163593825000002E-2</v>
      </c>
      <c r="D206" s="30">
        <f>'Treasury Yields by Qtr'!D32+'Current Spreads by Qtr'!D206/10000</f>
        <v>8.2676074754999995E-2</v>
      </c>
      <c r="E206" s="30">
        <f>'Treasury Yields by Qtr'!E32+'Current Spreads by Qtr'!E206/10000</f>
        <v>8.1822893449999989E-2</v>
      </c>
      <c r="F206" s="30">
        <f>'Treasury Yields by Qtr'!F32+'Current Spreads by Qtr'!F206/10000</f>
        <v>8.6971850266000003E-2</v>
      </c>
      <c r="G206" s="30">
        <f>'Treasury Yields by Qtr'!G32+'Current Spreads by Qtr'!G206/10000</f>
        <v>9.6596911265000002E-2</v>
      </c>
      <c r="H206" s="30">
        <f>'Treasury Yields by Qtr'!H32+'Current Spreads by Qtr'!H206/10000</f>
        <v>0.102758528709</v>
      </c>
      <c r="I206" s="30">
        <f>'Treasury Yields by Qtr'!I32+'Current Spreads by Qtr'!I206/10000</f>
        <v>8.4265769502999993E-2</v>
      </c>
      <c r="J206" s="30">
        <f>'Treasury Yields by Qtr'!J32+'Current Spreads by Qtr'!J206/10000</f>
        <v>7.6610819491000001E-2</v>
      </c>
    </row>
    <row r="207" spans="1:10" x14ac:dyDescent="0.25">
      <c r="A207" s="79">
        <f t="shared" si="5"/>
        <v>28</v>
      </c>
      <c r="B207" s="30">
        <f>'Treasury Yields by Qtr'!B33+'Current Spreads by Qtr'!B207/10000</f>
        <v>7.3426723974864355E-2</v>
      </c>
      <c r="C207" s="30">
        <f>'Treasury Yields by Qtr'!C33+'Current Spreads by Qtr'!C207/10000</f>
        <v>7.8417170038E-2</v>
      </c>
      <c r="D207" s="30">
        <f>'Treasury Yields by Qtr'!D33+'Current Spreads by Qtr'!D207/10000</f>
        <v>8.2792355395999995E-2</v>
      </c>
      <c r="E207" s="30">
        <f>'Treasury Yields by Qtr'!E33+'Current Spreads by Qtr'!E207/10000</f>
        <v>8.1900613348000001E-2</v>
      </c>
      <c r="F207" s="30">
        <f>'Treasury Yields by Qtr'!F33+'Current Spreads by Qtr'!F207/10000</f>
        <v>8.7148546777000013E-2</v>
      </c>
      <c r="G207" s="30">
        <f>'Treasury Yields by Qtr'!G33+'Current Spreads by Qtr'!G207/10000</f>
        <v>9.6818705104000008E-2</v>
      </c>
      <c r="H207" s="30">
        <f>'Treasury Yields by Qtr'!H33+'Current Spreads by Qtr'!H207/10000</f>
        <v>0.102990210926</v>
      </c>
      <c r="I207" s="30">
        <f>'Treasury Yields by Qtr'!I33+'Current Spreads by Qtr'!I207/10000</f>
        <v>8.4547082302000004E-2</v>
      </c>
      <c r="J207" s="30">
        <f>'Treasury Yields by Qtr'!J33+'Current Spreads by Qtr'!J207/10000</f>
        <v>7.6744638466000006E-2</v>
      </c>
    </row>
    <row r="208" spans="1:10" x14ac:dyDescent="0.25">
      <c r="A208" s="79">
        <f t="shared" si="5"/>
        <v>29</v>
      </c>
      <c r="B208" s="30">
        <f>'Treasury Yields by Qtr'!B34+'Current Spreads by Qtr'!B208/10000</f>
        <v>7.3590864861832556E-2</v>
      </c>
      <c r="C208" s="30">
        <f>'Treasury Yields by Qtr'!C34+'Current Spreads by Qtr'!C208/10000</f>
        <v>7.8679429896000005E-2</v>
      </c>
      <c r="D208" s="30">
        <f>'Treasury Yields by Qtr'!D34+'Current Spreads by Qtr'!D208/10000</f>
        <v>8.2890735684999994E-2</v>
      </c>
      <c r="E208" s="30">
        <f>'Treasury Yields by Qtr'!E34+'Current Spreads by Qtr'!E208/10000</f>
        <v>8.1925507846000001E-2</v>
      </c>
      <c r="F208" s="30">
        <f>'Treasury Yields by Qtr'!F34+'Current Spreads by Qtr'!F208/10000</f>
        <v>8.7284954314000004E-2</v>
      </c>
      <c r="G208" s="30">
        <f>'Treasury Yields by Qtr'!G34+'Current Spreads by Qtr'!G208/10000</f>
        <v>9.7020528802000003E-2</v>
      </c>
      <c r="H208" s="30">
        <f>'Treasury Yields by Qtr'!H34+'Current Spreads by Qtr'!H208/10000</f>
        <v>0.10317796482</v>
      </c>
      <c r="I208" s="30">
        <f>'Treasury Yields by Qtr'!I34+'Current Spreads by Qtr'!I208/10000</f>
        <v>8.4785098109000007E-2</v>
      </c>
      <c r="J208" s="30">
        <f>'Treasury Yields by Qtr'!J34+'Current Spreads by Qtr'!J208/10000</f>
        <v>7.6822728990999997E-2</v>
      </c>
    </row>
    <row r="209" spans="1:10" x14ac:dyDescent="0.25">
      <c r="A209" s="79">
        <f t="shared" si="5"/>
        <v>30</v>
      </c>
      <c r="B209" s="30">
        <f>'Treasury Yields by Qtr'!B35+'Current Spreads by Qtr'!B209/10000</f>
        <v>7.3754034742620045E-2</v>
      </c>
      <c r="C209" s="30">
        <f>'Treasury Yields by Qtr'!C35+'Current Spreads by Qtr'!C209/10000</f>
        <v>7.8951721262000008E-2</v>
      </c>
      <c r="D209" s="30">
        <f>'Treasury Yields by Qtr'!D35+'Current Spreads by Qtr'!D209/10000</f>
        <v>8.2970834815999997E-2</v>
      </c>
      <c r="E209" s="30">
        <f>'Treasury Yields by Qtr'!E35+'Current Spreads by Qtr'!E209/10000</f>
        <v>8.1894232201999997E-2</v>
      </c>
      <c r="F209" s="30">
        <f>'Treasury Yields by Qtr'!F35+'Current Spreads by Qtr'!F209/10000</f>
        <v>8.7377705029000011E-2</v>
      </c>
      <c r="G209" s="30">
        <f>'Treasury Yields by Qtr'!G35+'Current Spreads by Qtr'!G209/10000</f>
        <v>9.7200107314E-2</v>
      </c>
      <c r="H209" s="30">
        <f>'Treasury Yields by Qtr'!H35+'Current Spreads by Qtr'!H209/10000</f>
        <v>0.103319266597</v>
      </c>
      <c r="I209" s="30">
        <f>'Treasury Yields by Qtr'!I35+'Current Spreads by Qtr'!I209/10000</f>
        <v>8.4977135280000005E-2</v>
      </c>
      <c r="J209" s="30">
        <f>'Treasury Yields by Qtr'!J35+'Current Spreads by Qtr'!J209/10000</f>
        <v>7.6841828138000001E-2</v>
      </c>
    </row>
    <row r="210" spans="1:10" x14ac:dyDescent="0.25">
      <c r="A210" s="3"/>
      <c r="B210" s="3"/>
      <c r="C210" s="3"/>
      <c r="D210" s="3"/>
      <c r="E210" s="3"/>
      <c r="G210" s="3"/>
      <c r="I210" s="3"/>
      <c r="J210" s="3"/>
    </row>
    <row r="211" spans="1:10" x14ac:dyDescent="0.25">
      <c r="A211" s="3"/>
      <c r="B211" s="3"/>
      <c r="C211" s="3"/>
      <c r="D211" s="3"/>
      <c r="E211" s="3"/>
      <c r="G211" s="3"/>
      <c r="I211" s="3"/>
      <c r="J211" s="3"/>
    </row>
    <row r="212" spans="1:10" x14ac:dyDescent="0.25">
      <c r="A212" s="3" t="s">
        <v>61</v>
      </c>
      <c r="B212" s="3"/>
      <c r="C212" s="3"/>
      <c r="D212" s="3"/>
      <c r="E212" s="3"/>
      <c r="G212" s="3"/>
      <c r="I212" s="3"/>
      <c r="J212" s="3"/>
    </row>
    <row r="213" spans="1:10" x14ac:dyDescent="0.25">
      <c r="A213" s="77" t="s">
        <v>52</v>
      </c>
      <c r="B213" s="78"/>
      <c r="C213" s="31"/>
      <c r="D213" s="31"/>
      <c r="E213" s="31"/>
      <c r="G213" s="3"/>
      <c r="I213" s="3"/>
      <c r="J213" s="3"/>
    </row>
    <row r="214" spans="1:10" x14ac:dyDescent="0.25">
      <c r="A214" s="28" t="s">
        <v>51</v>
      </c>
      <c r="B214" s="80">
        <v>41912</v>
      </c>
      <c r="C214" s="80">
        <v>42004</v>
      </c>
      <c r="D214" s="80">
        <v>42094</v>
      </c>
      <c r="E214" s="80">
        <v>42185</v>
      </c>
      <c r="F214" s="80">
        <v>42277</v>
      </c>
      <c r="G214" s="80">
        <f>+G179</f>
        <v>42369</v>
      </c>
      <c r="H214" s="80">
        <f>+H179</f>
        <v>42460</v>
      </c>
      <c r="I214" s="80">
        <f>+I179</f>
        <v>42551</v>
      </c>
      <c r="J214" s="80">
        <f>+J179</f>
        <v>42643</v>
      </c>
    </row>
    <row r="215" spans="1:10" x14ac:dyDescent="0.25">
      <c r="A215" s="79">
        <v>1</v>
      </c>
      <c r="B215" s="30">
        <f>'Treasury Yields by Qtr'!B6+'Current Spreads by Qtr'!B215/10000</f>
        <v>7.2427099092476549E-2</v>
      </c>
      <c r="C215" s="30">
        <f>'Treasury Yields by Qtr'!C6+'Current Spreads by Qtr'!C215/10000</f>
        <v>9.2054998595999998E-2</v>
      </c>
      <c r="D215" s="30">
        <f>'Treasury Yields by Qtr'!D6+'Current Spreads by Qtr'!D215/10000</f>
        <v>0.121798229334</v>
      </c>
      <c r="E215" s="30">
        <f>'Treasury Yields by Qtr'!E6+'Current Spreads by Qtr'!E215/10000</f>
        <v>9.6061716384999996E-2</v>
      </c>
      <c r="F215" s="30">
        <f>'Treasury Yields by Qtr'!F6+'Current Spreads by Qtr'!F215/10000</f>
        <v>0.11546924282499998</v>
      </c>
      <c r="G215" s="30">
        <f>'Treasury Yields by Qtr'!G6+'Current Spreads by Qtr'!G215/10000</f>
        <v>0.146286238416</v>
      </c>
      <c r="H215" s="30">
        <f>'Treasury Yields by Qtr'!H6+'Current Spreads by Qtr'!H215/10000</f>
        <v>0.184307683931</v>
      </c>
      <c r="I215" s="30">
        <f>'Treasury Yields by Qtr'!I6+'Current Spreads by Qtr'!I215/10000</f>
        <v>0.15389071277800004</v>
      </c>
      <c r="J215" s="30">
        <f>'Treasury Yields by Qtr'!J6+'Current Spreads by Qtr'!J215/10000</f>
        <v>0.133509625736</v>
      </c>
    </row>
    <row r="216" spans="1:10" x14ac:dyDescent="0.25">
      <c r="A216" s="79">
        <f>A215+1</f>
        <v>2</v>
      </c>
      <c r="B216" s="30">
        <f>'Treasury Yields by Qtr'!B7+'Current Spreads by Qtr'!B216/10000</f>
        <v>7.7363722766431248E-2</v>
      </c>
      <c r="C216" s="30">
        <f>'Treasury Yields by Qtr'!C7+'Current Spreads by Qtr'!C216/10000</f>
        <v>9.5935765987999994E-2</v>
      </c>
      <c r="D216" s="30">
        <f>'Treasury Yields by Qtr'!D7+'Current Spreads by Qtr'!D216/10000</f>
        <v>0.124515818311</v>
      </c>
      <c r="E216" s="30">
        <f>'Treasury Yields by Qtr'!E7+'Current Spreads by Qtr'!E216/10000</f>
        <v>9.9262902272999998E-2</v>
      </c>
      <c r="F216" s="30">
        <f>'Treasury Yields by Qtr'!F7+'Current Spreads by Qtr'!F216/10000</f>
        <v>0.11827384470699999</v>
      </c>
      <c r="G216" s="30">
        <f>'Treasury Yields by Qtr'!G7+'Current Spreads by Qtr'!G216/10000</f>
        <v>0.14946701911500002</v>
      </c>
      <c r="H216" s="30">
        <f>'Treasury Yields by Qtr'!H7+'Current Spreads by Qtr'!H216/10000</f>
        <v>0.185650086696</v>
      </c>
      <c r="I216" s="30">
        <f>'Treasury Yields by Qtr'!I7+'Current Spreads by Qtr'!I216/10000</f>
        <v>0.15476996573900004</v>
      </c>
      <c r="J216" s="30">
        <f>'Treasury Yields by Qtr'!J7+'Current Spreads by Qtr'!J216/10000</f>
        <v>0.13474304247600002</v>
      </c>
    </row>
    <row r="217" spans="1:10" x14ac:dyDescent="0.25">
      <c r="A217" s="79">
        <f t="shared" ref="A217:A244" si="6">A216+1</f>
        <v>3</v>
      </c>
      <c r="B217" s="30">
        <f>'Treasury Yields by Qtr'!B8+'Current Spreads by Qtr'!B217/10000</f>
        <v>8.2437848931866856E-2</v>
      </c>
      <c r="C217" s="30">
        <f>'Treasury Yields by Qtr'!C8+'Current Spreads by Qtr'!C217/10000</f>
        <v>0.10027361363200001</v>
      </c>
      <c r="D217" s="30">
        <f>'Treasury Yields by Qtr'!D8+'Current Spreads by Qtr'!D217/10000</f>
        <v>0.127848678065</v>
      </c>
      <c r="E217" s="30">
        <f>'Treasury Yields by Qtr'!E8+'Current Spreads by Qtr'!E217/10000</f>
        <v>0.102967714951</v>
      </c>
      <c r="F217" s="30">
        <f>'Treasury Yields by Qtr'!F8+'Current Spreads by Qtr'!F217/10000</f>
        <v>0.12116569719899999</v>
      </c>
      <c r="G217" s="30">
        <f>'Treasury Yields by Qtr'!G8+'Current Spreads by Qtr'!G217/10000</f>
        <v>0.15207546380200002</v>
      </c>
      <c r="H217" s="30">
        <f>'Treasury Yields by Qtr'!H8+'Current Spreads by Qtr'!H217/10000</f>
        <v>0.18701553443899999</v>
      </c>
      <c r="I217" s="30">
        <f>'Treasury Yields by Qtr'!I8+'Current Spreads by Qtr'!I217/10000</f>
        <v>0.15610062933600002</v>
      </c>
      <c r="J217" s="30">
        <f>'Treasury Yields by Qtr'!J8+'Current Spreads by Qtr'!J217/10000</f>
        <v>0.13610035197600001</v>
      </c>
    </row>
    <row r="218" spans="1:10" x14ac:dyDescent="0.25">
      <c r="A218" s="79">
        <f t="shared" si="6"/>
        <v>4</v>
      </c>
      <c r="B218" s="30">
        <f>'Treasury Yields by Qtr'!B9+'Current Spreads by Qtr'!B218/10000</f>
        <v>8.6530512002617258E-2</v>
      </c>
      <c r="C218" s="30">
        <f>'Treasury Yields by Qtr'!C9+'Current Spreads by Qtr'!C218/10000</f>
        <v>0.10351060547800001</v>
      </c>
      <c r="D218" s="30">
        <f>'Treasury Yields by Qtr'!D9+'Current Spreads by Qtr'!D218/10000</f>
        <v>0.13074193956999999</v>
      </c>
      <c r="E218" s="30">
        <f>'Treasury Yields by Qtr'!E9+'Current Spreads by Qtr'!E218/10000</f>
        <v>0.10651376297200001</v>
      </c>
      <c r="F218" s="30">
        <f>'Treasury Yields by Qtr'!F9+'Current Spreads by Qtr'!F218/10000</f>
        <v>0.12369992159099999</v>
      </c>
      <c r="G218" s="30">
        <f>'Treasury Yields by Qtr'!G9+'Current Spreads by Qtr'!G218/10000</f>
        <v>0.154802028088</v>
      </c>
      <c r="H218" s="30">
        <f>'Treasury Yields by Qtr'!H9+'Current Spreads by Qtr'!H218/10000</f>
        <v>0.18912686744599999</v>
      </c>
      <c r="I218" s="30">
        <f>'Treasury Yields by Qtr'!I9+'Current Spreads by Qtr'!I218/10000</f>
        <v>0.15777315636300004</v>
      </c>
      <c r="J218" s="30">
        <f>'Treasury Yields by Qtr'!J9+'Current Spreads by Qtr'!J218/10000</f>
        <v>0.13762694948200002</v>
      </c>
    </row>
    <row r="219" spans="1:10" x14ac:dyDescent="0.25">
      <c r="A219" s="79">
        <f t="shared" si="6"/>
        <v>5</v>
      </c>
      <c r="B219" s="30">
        <f>'Treasury Yields by Qtr'!B10+'Current Spreads by Qtr'!B219/10000</f>
        <v>8.9411629347258756E-2</v>
      </c>
      <c r="C219" s="30">
        <f>'Treasury Yields by Qtr'!C10+'Current Spreads by Qtr'!C219/10000</f>
        <v>0.10572218571</v>
      </c>
      <c r="D219" s="30">
        <f>'Treasury Yields by Qtr'!D10+'Current Spreads by Qtr'!D219/10000</f>
        <v>0.13290086400500001</v>
      </c>
      <c r="E219" s="30">
        <f>'Treasury Yields by Qtr'!E10+'Current Spreads by Qtr'!E219/10000</f>
        <v>0.109477952745</v>
      </c>
      <c r="F219" s="30">
        <f>'Treasury Yields by Qtr'!F10+'Current Spreads by Qtr'!F219/10000</f>
        <v>0.125904692549</v>
      </c>
      <c r="G219" s="30">
        <f>'Treasury Yields by Qtr'!G10+'Current Spreads by Qtr'!G219/10000</f>
        <v>0.15679083249200002</v>
      </c>
      <c r="H219" s="30">
        <f>'Treasury Yields by Qtr'!H10+'Current Spreads by Qtr'!H219/10000</f>
        <v>0.19077249431900001</v>
      </c>
      <c r="I219" s="30">
        <f>'Treasury Yields by Qtr'!I10+'Current Spreads by Qtr'!I219/10000</f>
        <v>0.15910329342000004</v>
      </c>
      <c r="J219" s="30">
        <f>'Treasury Yields by Qtr'!J10+'Current Spreads by Qtr'!J219/10000</f>
        <v>0.13889332809900001</v>
      </c>
    </row>
    <row r="220" spans="1:10" x14ac:dyDescent="0.25">
      <c r="A220" s="79">
        <f t="shared" si="6"/>
        <v>6</v>
      </c>
      <c r="B220" s="30">
        <f>'Treasury Yields by Qtr'!B11+'Current Spreads by Qtr'!B220/10000</f>
        <v>9.1578433099811452E-2</v>
      </c>
      <c r="C220" s="30">
        <f>'Treasury Yields by Qtr'!C11+'Current Spreads by Qtr'!C220/10000</f>
        <v>0.107437744467</v>
      </c>
      <c r="D220" s="30">
        <f>'Treasury Yields by Qtr'!D11+'Current Spreads by Qtr'!D220/10000</f>
        <v>0.13457349714899999</v>
      </c>
      <c r="E220" s="30">
        <f>'Treasury Yields by Qtr'!E11+'Current Spreads by Qtr'!E220/10000</f>
        <v>0.11177202139799999</v>
      </c>
      <c r="F220" s="30">
        <f>'Treasury Yields by Qtr'!F11+'Current Spreads by Qtr'!F220/10000</f>
        <v>0.12797314215199998</v>
      </c>
      <c r="G220" s="30">
        <f>'Treasury Yields by Qtr'!G11+'Current Spreads by Qtr'!G220/10000</f>
        <v>0.158388866819</v>
      </c>
      <c r="H220" s="30">
        <f>'Treasury Yields by Qtr'!H11+'Current Spreads by Qtr'!H220/10000</f>
        <v>0.19258297636999999</v>
      </c>
      <c r="I220" s="30">
        <f>'Treasury Yields by Qtr'!I11+'Current Spreads by Qtr'!I220/10000</f>
        <v>0.16072144345600003</v>
      </c>
      <c r="J220" s="30">
        <f>'Treasury Yields by Qtr'!J11+'Current Spreads by Qtr'!J220/10000</f>
        <v>0.14027091927600002</v>
      </c>
    </row>
    <row r="221" spans="1:10" x14ac:dyDescent="0.25">
      <c r="A221" s="79">
        <f t="shared" si="6"/>
        <v>7</v>
      </c>
      <c r="B221" s="30">
        <f>'Treasury Yields by Qtr'!B12+'Current Spreads by Qtr'!B221/10000</f>
        <v>9.3296420314626455E-2</v>
      </c>
      <c r="C221" s="30">
        <f>'Treasury Yields by Qtr'!C12+'Current Spreads by Qtr'!C221/10000</f>
        <v>0.10872585166199999</v>
      </c>
      <c r="D221" s="30">
        <f>'Treasury Yields by Qtr'!D12+'Current Spreads by Qtr'!D221/10000</f>
        <v>0.135896430874</v>
      </c>
      <c r="E221" s="30">
        <f>'Treasury Yields by Qtr'!E12+'Current Spreads by Qtr'!E221/10000</f>
        <v>0.11344773341100001</v>
      </c>
      <c r="F221" s="30">
        <f>'Treasury Yields by Qtr'!F12+'Current Spreads by Qtr'!F221/10000</f>
        <v>0.12957137665599999</v>
      </c>
      <c r="G221" s="30">
        <f>'Treasury Yields by Qtr'!G12+'Current Spreads by Qtr'!G221/10000</f>
        <v>0.159597143439</v>
      </c>
      <c r="H221" s="30">
        <f>'Treasury Yields by Qtr'!H12+'Current Spreads by Qtr'!H221/10000</f>
        <v>0.193998662967</v>
      </c>
      <c r="I221" s="30">
        <f>'Treasury Yields by Qtr'!I12+'Current Spreads by Qtr'!I221/10000</f>
        <v>0.16196401290200002</v>
      </c>
      <c r="J221" s="30">
        <f>'Treasury Yields by Qtr'!J12+'Current Spreads by Qtr'!J221/10000</f>
        <v>0.14133087647700002</v>
      </c>
    </row>
    <row r="222" spans="1:10" x14ac:dyDescent="0.25">
      <c r="A222" s="79">
        <f t="shared" si="6"/>
        <v>8</v>
      </c>
      <c r="B222" s="30">
        <f>'Treasury Yields by Qtr'!B13+'Current Spreads by Qtr'!B222/10000</f>
        <v>9.4706586985400257E-2</v>
      </c>
      <c r="C222" s="30">
        <f>'Treasury Yields by Qtr'!C13+'Current Spreads by Qtr'!C222/10000</f>
        <v>0.109710505624</v>
      </c>
      <c r="D222" s="30">
        <f>'Treasury Yields by Qtr'!D13+'Current Spreads by Qtr'!D222/10000</f>
        <v>0.136976198385</v>
      </c>
      <c r="E222" s="30">
        <f>'Treasury Yields by Qtr'!E13+'Current Spreads by Qtr'!E222/10000</f>
        <v>0.114698992648</v>
      </c>
      <c r="F222" s="30">
        <f>'Treasury Yields by Qtr'!F13+'Current Spreads by Qtr'!F222/10000</f>
        <v>0.13078703937299999</v>
      </c>
      <c r="G222" s="30">
        <f>'Treasury Yields by Qtr'!G13+'Current Spreads by Qtr'!G222/10000</f>
        <v>0.16053052288300002</v>
      </c>
      <c r="H222" s="30">
        <f>'Treasury Yields by Qtr'!H13+'Current Spreads by Qtr'!H222/10000</f>
        <v>0.19501609520099999</v>
      </c>
      <c r="I222" s="30">
        <f>'Treasury Yields by Qtr'!I13+'Current Spreads by Qtr'!I222/10000</f>
        <v>0.16281223999300004</v>
      </c>
      <c r="J222" s="30">
        <f>'Treasury Yields by Qtr'!J13+'Current Spreads by Qtr'!J222/10000</f>
        <v>0.14210594763800002</v>
      </c>
    </row>
    <row r="223" spans="1:10" x14ac:dyDescent="0.25">
      <c r="A223" s="79">
        <f t="shared" si="6"/>
        <v>9</v>
      </c>
      <c r="B223" s="30">
        <f>'Treasury Yields by Qtr'!B14+'Current Spreads by Qtr'!B223/10000</f>
        <v>9.5887815657867456E-2</v>
      </c>
      <c r="C223" s="30">
        <f>'Treasury Yields by Qtr'!C14+'Current Spreads by Qtr'!C223/10000</f>
        <v>0.11049244811599999</v>
      </c>
      <c r="D223" s="30">
        <f>'Treasury Yields by Qtr'!D14+'Current Spreads by Qtr'!D223/10000</f>
        <v>0.13788396721099999</v>
      </c>
      <c r="E223" s="30">
        <f>'Treasury Yields by Qtr'!E14+'Current Spreads by Qtr'!E223/10000</f>
        <v>0.11568987030200001</v>
      </c>
      <c r="F223" s="30">
        <f>'Treasury Yields by Qtr'!F14+'Current Spreads by Qtr'!F223/10000</f>
        <v>0.13176506456599998</v>
      </c>
      <c r="G223" s="30">
        <f>'Treasury Yields by Qtr'!G14+'Current Spreads by Qtr'!G223/10000</f>
        <v>0.16129192111599999</v>
      </c>
      <c r="H223" s="30">
        <f>'Treasury Yields by Qtr'!H14+'Current Spreads by Qtr'!H223/10000</f>
        <v>0.19578940344000001</v>
      </c>
      <c r="I223" s="30">
        <f>'Treasury Yields by Qtr'!I14+'Current Spreads by Qtr'!I223/10000</f>
        <v>0.16342953534100002</v>
      </c>
      <c r="J223" s="30">
        <f>'Treasury Yields by Qtr'!J14+'Current Spreads by Qtr'!J223/10000</f>
        <v>0.14271386136700001</v>
      </c>
    </row>
    <row r="224" spans="1:10" x14ac:dyDescent="0.25">
      <c r="A224" s="79">
        <f t="shared" si="6"/>
        <v>10</v>
      </c>
      <c r="B224" s="30">
        <f>'Treasury Yields by Qtr'!B15+'Current Spreads by Qtr'!B224/10000</f>
        <v>9.6885278937540065E-2</v>
      </c>
      <c r="C224" s="30">
        <f>'Treasury Yields by Qtr'!C15+'Current Spreads by Qtr'!C224/10000</f>
        <v>0.111131948217</v>
      </c>
      <c r="D224" s="30">
        <f>'Treasury Yields by Qtr'!D15+'Current Spreads by Qtr'!D224/10000</f>
        <v>0.13866123886600001</v>
      </c>
      <c r="E224" s="30">
        <f>'Treasury Yields by Qtr'!E15+'Current Spreads by Qtr'!E224/10000</f>
        <v>0.116519425533</v>
      </c>
      <c r="F224" s="30">
        <f>'Treasury Yields by Qtr'!F15+'Current Spreads by Qtr'!F224/10000</f>
        <v>0.132586350646</v>
      </c>
      <c r="G224" s="30">
        <f>'Treasury Yields by Qtr'!G15+'Current Spreads by Qtr'!G224/10000</f>
        <v>0.16193820791400002</v>
      </c>
      <c r="H224" s="30">
        <f>'Treasury Yields by Qtr'!H15+'Current Spreads by Qtr'!H224/10000</f>
        <v>0.196419681539</v>
      </c>
      <c r="I224" s="30">
        <f>'Treasury Yields by Qtr'!I15+'Current Spreads by Qtr'!I224/10000</f>
        <v>0.16392217120600003</v>
      </c>
      <c r="J224" s="30">
        <f>'Treasury Yields by Qtr'!J15+'Current Spreads by Qtr'!J224/10000</f>
        <v>0.143231596845</v>
      </c>
    </row>
    <row r="225" spans="1:10" x14ac:dyDescent="0.25">
      <c r="A225" s="79">
        <f t="shared" si="6"/>
        <v>11</v>
      </c>
      <c r="B225" s="30">
        <f>'Treasury Yields by Qtr'!B16+'Current Spreads by Qtr'!B225/10000</f>
        <v>9.7724916395521055E-2</v>
      </c>
      <c r="C225" s="30">
        <f>'Treasury Yields by Qtr'!C16+'Current Spreads by Qtr'!C225/10000</f>
        <v>0.11166687818</v>
      </c>
      <c r="D225" s="30">
        <f>'Treasury Yields by Qtr'!D16+'Current Spreads by Qtr'!D225/10000</f>
        <v>0.13933396984900001</v>
      </c>
      <c r="E225" s="30">
        <f>'Treasury Yields by Qtr'!E16+'Current Spreads by Qtr'!E225/10000</f>
        <v>0.11725261720500001</v>
      </c>
      <c r="F225" s="30">
        <f>'Treasury Yields by Qtr'!F16+'Current Spreads by Qtr'!F225/10000</f>
        <v>0.13330918080199999</v>
      </c>
      <c r="G225" s="30">
        <f>'Treasury Yields by Qtr'!G16+'Current Spreads by Qtr'!G225/10000</f>
        <v>0.162510826883</v>
      </c>
      <c r="H225" s="30">
        <f>'Treasury Yields by Qtr'!H16+'Current Spreads by Qtr'!H225/10000</f>
        <v>0.19697017984500001</v>
      </c>
      <c r="I225" s="30">
        <f>'Treasury Yields by Qtr'!I16+'Current Spreads by Qtr'!I225/10000</f>
        <v>0.16435716129900002</v>
      </c>
      <c r="J225" s="30">
        <f>'Treasury Yields by Qtr'!J16+'Current Spreads by Qtr'!J225/10000</f>
        <v>0.143707514614</v>
      </c>
    </row>
    <row r="226" spans="1:10" x14ac:dyDescent="0.25">
      <c r="A226" s="79">
        <f t="shared" si="6"/>
        <v>12</v>
      </c>
      <c r="B226" s="30">
        <f>'Treasury Yields by Qtr'!B17+'Current Spreads by Qtr'!B226/10000</f>
        <v>9.8428411936341262E-2</v>
      </c>
      <c r="C226" s="30">
        <f>'Treasury Yields by Qtr'!C17+'Current Spreads by Qtr'!C226/10000</f>
        <v>0.112123702245</v>
      </c>
      <c r="D226" s="30">
        <f>'Treasury Yields by Qtr'!D17+'Current Spreads by Qtr'!D226/10000</f>
        <v>0.13992067062499999</v>
      </c>
      <c r="E226" s="30">
        <f>'Treasury Yields by Qtr'!E17+'Current Spreads by Qtr'!E226/10000</f>
        <v>0.117931139836</v>
      </c>
      <c r="F226" s="30">
        <f>'Treasury Yields by Qtr'!F17+'Current Spreads by Qtr'!F226/10000</f>
        <v>0.133971287818</v>
      </c>
      <c r="G226" s="30">
        <f>'Treasury Yields by Qtr'!G17+'Current Spreads by Qtr'!G226/10000</f>
        <v>0.163036659458</v>
      </c>
      <c r="H226" s="30">
        <f>'Treasury Yields by Qtr'!H17+'Current Spreads by Qtr'!H226/10000</f>
        <v>0.19748622510700001</v>
      </c>
      <c r="I226" s="30">
        <f>'Treasury Yields by Qtr'!I17+'Current Spreads by Qtr'!I226/10000</f>
        <v>0.16478225708200003</v>
      </c>
      <c r="J226" s="30">
        <f>'Treasury Yields by Qtr'!J17+'Current Spreads by Qtr'!J226/10000</f>
        <v>0.144176595977</v>
      </c>
    </row>
    <row r="227" spans="1:10" x14ac:dyDescent="0.25">
      <c r="A227" s="79">
        <f t="shared" si="6"/>
        <v>13</v>
      </c>
      <c r="B227" s="30">
        <f>'Treasury Yields by Qtr'!B18+'Current Spreads by Qtr'!B227/10000</f>
        <v>9.9024970845742355E-2</v>
      </c>
      <c r="C227" s="30">
        <f>'Treasury Yields by Qtr'!C18+'Current Spreads by Qtr'!C227/10000</f>
        <v>0.11252189869900001</v>
      </c>
      <c r="D227" s="30">
        <f>'Treasury Yields by Qtr'!D18+'Current Spreads by Qtr'!D227/10000</f>
        <v>0.14043917850000001</v>
      </c>
      <c r="E227" s="30">
        <f>'Treasury Yields by Qtr'!E18+'Current Spreads by Qtr'!E227/10000</f>
        <v>0.118569085667</v>
      </c>
      <c r="F227" s="30">
        <f>'Treasury Yields by Qtr'!F18+'Current Spreads by Qtr'!F227/10000</f>
        <v>0.13459730391199998</v>
      </c>
      <c r="G227" s="30">
        <f>'Treasury Yields by Qtr'!G18+'Current Spreads by Qtr'!G227/10000</f>
        <v>0.16353172094400001</v>
      </c>
      <c r="H227" s="30">
        <f>'Treasury Yields by Qtr'!H18+'Current Spreads by Qtr'!H227/10000</f>
        <v>0.19799612172100001</v>
      </c>
      <c r="I227" s="30">
        <f>'Treasury Yields by Qtr'!I18+'Current Spreads by Qtr'!I227/10000</f>
        <v>0.16522852905800003</v>
      </c>
      <c r="J227" s="30">
        <f>'Treasury Yields by Qtr'!J18+'Current Spreads by Qtr'!J227/10000</f>
        <v>0.14465928997100003</v>
      </c>
    </row>
    <row r="228" spans="1:10" x14ac:dyDescent="0.25">
      <c r="A228" s="79">
        <f t="shared" si="6"/>
        <v>14</v>
      </c>
      <c r="B228" s="30">
        <f>'Treasury Yields by Qtr'!B19+'Current Spreads by Qtr'!B228/10000</f>
        <v>9.9538032946650562E-2</v>
      </c>
      <c r="C228" s="30">
        <f>'Treasury Yields by Qtr'!C19+'Current Spreads by Qtr'!C228/10000</f>
        <v>0.112875674644</v>
      </c>
      <c r="D228" s="30">
        <f>'Treasury Yields by Qtr'!D19+'Current Spreads by Qtr'!D228/10000</f>
        <v>0.14090256744099999</v>
      </c>
      <c r="E228" s="30">
        <f>'Treasury Yields by Qtr'!E19+'Current Spreads by Qtr'!E228/10000</f>
        <v>0.119170358125</v>
      </c>
      <c r="F228" s="30">
        <f>'Treasury Yields by Qtr'!F19+'Current Spreads by Qtr'!F228/10000</f>
        <v>0.13518993044599997</v>
      </c>
      <c r="G228" s="30">
        <f>'Treasury Yields by Qtr'!G19+'Current Spreads by Qtr'!G228/10000</f>
        <v>0.163999044309</v>
      </c>
      <c r="H228" s="30">
        <f>'Treasury Yields by Qtr'!H19+'Current Spreads by Qtr'!H228/10000</f>
        <v>0.198513925699</v>
      </c>
      <c r="I228" s="30">
        <f>'Treasury Yields by Qtr'!I19+'Current Spreads by Qtr'!I228/10000</f>
        <v>0.16570768218500004</v>
      </c>
      <c r="J228" s="30">
        <f>'Treasury Yields by Qtr'!J19+'Current Spreads by Qtr'!J228/10000</f>
        <v>0.14515831708500002</v>
      </c>
    </row>
    <row r="229" spans="1:10" x14ac:dyDescent="0.25">
      <c r="A229" s="79">
        <f t="shared" si="6"/>
        <v>15</v>
      </c>
      <c r="B229" s="30">
        <f>'Treasury Yields by Qtr'!B20+'Current Spreads by Qtr'!B229/10000</f>
        <v>9.9984262545922548E-2</v>
      </c>
      <c r="C229" s="30">
        <f>'Treasury Yields by Qtr'!C20+'Current Spreads by Qtr'!C229/10000</f>
        <v>0.113195221045</v>
      </c>
      <c r="D229" s="30">
        <f>'Treasury Yields by Qtr'!D20+'Current Spreads by Qtr'!D229/10000</f>
        <v>0.14132065251699999</v>
      </c>
      <c r="E229" s="30">
        <f>'Treasury Yields by Qtr'!E20+'Current Spreads by Qtr'!E229/10000</f>
        <v>0.11973787479799999</v>
      </c>
      <c r="F229" s="30">
        <f>'Treasury Yields by Qtr'!F20+'Current Spreads by Qtr'!F229/10000</f>
        <v>0.135753818231</v>
      </c>
      <c r="G229" s="30">
        <f>'Treasury Yields by Qtr'!G20+'Current Spreads by Qtr'!G229/10000</f>
        <v>0.16444377514899999</v>
      </c>
      <c r="H229" s="30">
        <f>'Treasury Yields by Qtr'!H20+'Current Spreads by Qtr'!H229/10000</f>
        <v>0.19903433453</v>
      </c>
      <c r="I229" s="30">
        <f>'Treasury Yields by Qtr'!I20+'Current Spreads by Qtr'!I229/10000</f>
        <v>0.16620909011300003</v>
      </c>
      <c r="J229" s="30">
        <f>'Treasury Yields by Qtr'!J20+'Current Spreads by Qtr'!J229/10000</f>
        <v>0.145663919797</v>
      </c>
    </row>
    <row r="230" spans="1:10" x14ac:dyDescent="0.25">
      <c r="A230" s="79">
        <f t="shared" si="6"/>
        <v>16</v>
      </c>
      <c r="B230" s="30">
        <f>'Treasury Yields by Qtr'!B21+'Current Spreads by Qtr'!B230/10000</f>
        <v>0.10037672223658076</v>
      </c>
      <c r="C230" s="30">
        <f>'Treasury Yields by Qtr'!C21+'Current Spreads by Qtr'!C230/10000</f>
        <v>0.11348861307700001</v>
      </c>
      <c r="D230" s="30">
        <f>'Treasury Yields by Qtr'!D21+'Current Spreads by Qtr'!D230/10000</f>
        <v>0.141700537106</v>
      </c>
      <c r="E230" s="30">
        <f>'Treasury Yields by Qtr'!E21+'Current Spreads by Qtr'!E230/10000</f>
        <v>0.120273191672</v>
      </c>
      <c r="F230" s="30">
        <f>'Treasury Yields by Qtr'!F21+'Current Spreads by Qtr'!F230/10000</f>
        <v>0.13629054293599999</v>
      </c>
      <c r="G230" s="30">
        <f>'Treasury Yields by Qtr'!G21+'Current Spreads by Qtr'!G230/10000</f>
        <v>0.16486852128200002</v>
      </c>
      <c r="H230" s="30">
        <f>'Treasury Yields by Qtr'!H21+'Current Spreads by Qtr'!H230/10000</f>
        <v>0.199553524264</v>
      </c>
      <c r="I230" s="30">
        <f>'Treasury Yields by Qtr'!I21+'Current Spreads by Qtr'!I230/10000</f>
        <v>0.16672449020500002</v>
      </c>
      <c r="J230" s="30">
        <f>'Treasury Yields by Qtr'!J21+'Current Spreads by Qtr'!J230/10000</f>
        <v>0.14616978034400002</v>
      </c>
    </row>
    <row r="231" spans="1:10" x14ac:dyDescent="0.25">
      <c r="A231" s="79">
        <f t="shared" si="6"/>
        <v>17</v>
      </c>
      <c r="B231" s="30">
        <f>'Treasury Yields by Qtr'!B22+'Current Spreads by Qtr'!B231/10000</f>
        <v>0.10072528515166465</v>
      </c>
      <c r="C231" s="30">
        <f>'Treasury Yields by Qtr'!C22+'Current Spreads by Qtr'!C231/10000</f>
        <v>0.11376202496400001</v>
      </c>
      <c r="D231" s="30">
        <f>'Treasury Yields by Qtr'!D22+'Current Spreads by Qtr'!D231/10000</f>
        <v>0.142047641866</v>
      </c>
      <c r="E231" s="30">
        <f>'Treasury Yields by Qtr'!E22+'Current Spreads by Qtr'!E231/10000</f>
        <v>0.120777181227</v>
      </c>
      <c r="F231" s="30">
        <f>'Treasury Yields by Qtr'!F22+'Current Spreads by Qtr'!F231/10000</f>
        <v>0.13680261904999999</v>
      </c>
      <c r="G231" s="30">
        <f>'Treasury Yields by Qtr'!G22+'Current Spreads by Qtr'!G231/10000</f>
        <v>0.165276265265</v>
      </c>
      <c r="H231" s="30">
        <f>'Treasury Yields by Qtr'!H22+'Current Spreads by Qtr'!H231/10000</f>
        <v>0.20006442708899999</v>
      </c>
      <c r="I231" s="30">
        <f>'Treasury Yields by Qtr'!I22+'Current Spreads by Qtr'!I231/10000</f>
        <v>0.16724339486100004</v>
      </c>
      <c r="J231" s="30">
        <f>'Treasury Yields by Qtr'!J22+'Current Spreads by Qtr'!J231/10000</f>
        <v>0.14666645644700002</v>
      </c>
    </row>
    <row r="232" spans="1:10" x14ac:dyDescent="0.25">
      <c r="A232" s="79">
        <f t="shared" si="6"/>
        <v>18</v>
      </c>
      <c r="B232" s="30">
        <f>'Treasury Yields by Qtr'!B23+'Current Spreads by Qtr'!B232/10000</f>
        <v>0.10103785098674185</v>
      </c>
      <c r="C232" s="30">
        <f>'Treasury Yields by Qtr'!C23+'Current Spreads by Qtr'!C232/10000</f>
        <v>0.114020450006</v>
      </c>
      <c r="D232" s="30">
        <f>'Treasury Yields by Qtr'!D23+'Current Spreads by Qtr'!D232/10000</f>
        <v>0.14236573956000001</v>
      </c>
      <c r="E232" s="30">
        <f>'Treasury Yields by Qtr'!E23+'Current Spreads by Qtr'!E232/10000</f>
        <v>0.121249542278</v>
      </c>
      <c r="F232" s="30">
        <f>'Treasury Yields by Qtr'!F23+'Current Spreads by Qtr'!F232/10000</f>
        <v>0.13728754681799998</v>
      </c>
      <c r="G232" s="30">
        <f>'Treasury Yields by Qtr'!G23+'Current Spreads by Qtr'!G232/10000</f>
        <v>0.165665901043</v>
      </c>
      <c r="H232" s="30">
        <f>'Treasury Yields by Qtr'!H23+'Current Spreads by Qtr'!H232/10000</f>
        <v>0.20056469450299999</v>
      </c>
      <c r="I232" s="30">
        <f>'Treasury Yields by Qtr'!I23+'Current Spreads by Qtr'!I232/10000</f>
        <v>0.16776084591300003</v>
      </c>
      <c r="J232" s="30">
        <f>'Treasury Yields by Qtr'!J23+'Current Spreads by Qtr'!J232/10000</f>
        <v>0.14715010238300003</v>
      </c>
    </row>
    <row r="233" spans="1:10" x14ac:dyDescent="0.25">
      <c r="A233" s="79">
        <f t="shared" si="6"/>
        <v>19</v>
      </c>
      <c r="B233" s="30">
        <f>'Treasury Yields by Qtr'!B24+'Current Spreads by Qtr'!B233/10000</f>
        <v>0.10132027512721416</v>
      </c>
      <c r="C233" s="30">
        <f>'Treasury Yields by Qtr'!C24+'Current Spreads by Qtr'!C233/10000</f>
        <v>0.114267684848</v>
      </c>
      <c r="D233" s="30">
        <f>'Treasury Yields by Qtr'!D24+'Current Spreads by Qtr'!D233/10000</f>
        <v>0.14265799873400001</v>
      </c>
      <c r="E233" s="30">
        <f>'Treasury Yields by Qtr'!E24+'Current Spreads by Qtr'!E233/10000</f>
        <v>0.121690010591</v>
      </c>
      <c r="F233" s="30">
        <f>'Treasury Yields by Qtr'!F24+'Current Spreads by Qtr'!F233/10000</f>
        <v>0.13774674674299997</v>
      </c>
      <c r="G233" s="30">
        <f>'Treasury Yields by Qtr'!G24+'Current Spreads by Qtr'!G233/10000</f>
        <v>0.166039461774</v>
      </c>
      <c r="H233" s="30">
        <f>'Treasury Yields by Qtr'!H24+'Current Spreads by Qtr'!H233/10000</f>
        <v>0.201051065522</v>
      </c>
      <c r="I233" s="30">
        <f>'Treasury Yields by Qtr'!I24+'Current Spreads by Qtr'!I233/10000</f>
        <v>0.16827178467700005</v>
      </c>
      <c r="J233" s="30">
        <f>'Treasury Yields by Qtr'!J24+'Current Spreads by Qtr'!J233/10000</f>
        <v>0.147615893799</v>
      </c>
    </row>
    <row r="234" spans="1:10" x14ac:dyDescent="0.25">
      <c r="A234" s="79">
        <f t="shared" si="6"/>
        <v>20</v>
      </c>
      <c r="B234" s="30">
        <f>'Treasury Yields by Qtr'!B25+'Current Spreads by Qtr'!B234/10000</f>
        <v>0.10157777475768186</v>
      </c>
      <c r="C234" s="30">
        <f>'Treasury Yields by Qtr'!C25+'Current Spreads by Qtr'!C234/10000</f>
        <v>0.114507124081</v>
      </c>
      <c r="D234" s="30">
        <f>'Treasury Yields by Qtr'!D25+'Current Spreads by Qtr'!D234/10000</f>
        <v>0.142926744242</v>
      </c>
      <c r="E234" s="30">
        <f>'Treasury Yields by Qtr'!E25+'Current Spreads by Qtr'!E234/10000</f>
        <v>0.122097705899</v>
      </c>
      <c r="F234" s="30">
        <f>'Treasury Yields by Qtr'!F25+'Current Spreads by Qtr'!F234/10000</f>
        <v>0.13817971171599999</v>
      </c>
      <c r="G234" s="30">
        <f>'Treasury Yields by Qtr'!G25+'Current Spreads by Qtr'!G234/10000</f>
        <v>0.16639722448700001</v>
      </c>
      <c r="H234" s="30">
        <f>'Treasury Yields by Qtr'!H25+'Current Spreads by Qtr'!H234/10000</f>
        <v>0.201521811872</v>
      </c>
      <c r="I234" s="30">
        <f>'Treasury Yields by Qtr'!I25+'Current Spreads by Qtr'!I234/10000</f>
        <v>0.16877285403600004</v>
      </c>
      <c r="J234" s="30">
        <f>'Treasury Yields by Qtr'!J25+'Current Spreads by Qtr'!J234/10000</f>
        <v>0.14806096045</v>
      </c>
    </row>
    <row r="235" spans="1:10" x14ac:dyDescent="0.25">
      <c r="A235" s="79">
        <f t="shared" si="6"/>
        <v>21</v>
      </c>
      <c r="B235" s="30">
        <f>'Treasury Yields by Qtr'!B26+'Current Spreads by Qtr'!B235/10000</f>
        <v>0.10181449424889535</v>
      </c>
      <c r="C235" s="30">
        <f>'Treasury Yields by Qtr'!C26+'Current Spreads by Qtr'!C235/10000</f>
        <v>0.114741570872</v>
      </c>
      <c r="D235" s="30">
        <f>'Treasury Yields by Qtr'!D26+'Current Spreads by Qtr'!D235/10000</f>
        <v>0.14317383512100001</v>
      </c>
      <c r="E235" s="30">
        <f>'Treasury Yields by Qtr'!E26+'Current Spreads by Qtr'!E235/10000</f>
        <v>0.122471519646</v>
      </c>
      <c r="F235" s="30">
        <f>'Treasury Yields by Qtr'!F26+'Current Spreads by Qtr'!F235/10000</f>
        <v>0.13859136878699999</v>
      </c>
      <c r="G235" s="30">
        <f>'Treasury Yields by Qtr'!G26+'Current Spreads by Qtr'!G235/10000</f>
        <v>0.166744489813</v>
      </c>
      <c r="H235" s="30">
        <f>'Treasury Yields by Qtr'!H26+'Current Spreads by Qtr'!H235/10000</f>
        <v>0.20197596470699999</v>
      </c>
      <c r="I235" s="30">
        <f>'Treasury Yields by Qtr'!I26+'Current Spreads by Qtr'!I235/10000</f>
        <v>0.16926184238100003</v>
      </c>
      <c r="J235" s="30">
        <f>'Treasury Yields by Qtr'!J26+'Current Spreads by Qtr'!J235/10000</f>
        <v>0.148482509855</v>
      </c>
    </row>
    <row r="236" spans="1:10" x14ac:dyDescent="0.25">
      <c r="A236" s="79">
        <f t="shared" si="6"/>
        <v>22</v>
      </c>
      <c r="B236" s="30">
        <f>'Treasury Yields by Qtr'!B27+'Current Spreads by Qtr'!B236/10000</f>
        <v>0.10203406056385805</v>
      </c>
      <c r="C236" s="30">
        <f>'Treasury Yields by Qtr'!C27+'Current Spreads by Qtr'!C236/10000</f>
        <v>0.11497348941800001</v>
      </c>
      <c r="D236" s="30">
        <f>'Treasury Yields by Qtr'!D27+'Current Spreads by Qtr'!D236/10000</f>
        <v>0.14340037340200001</v>
      </c>
      <c r="E236" s="30">
        <f>'Treasury Yields by Qtr'!E27+'Current Spreads by Qtr'!E236/10000</f>
        <v>0.12280954695100001</v>
      </c>
      <c r="F236" s="30">
        <f>'Treasury Yields by Qtr'!F27+'Current Spreads by Qtr'!F236/10000</f>
        <v>0.13896926338899998</v>
      </c>
      <c r="G236" s="30">
        <f>'Treasury Yields by Qtr'!G27+'Current Spreads by Qtr'!G236/10000</f>
        <v>0.16707097512900002</v>
      </c>
      <c r="H236" s="30">
        <f>'Treasury Yields by Qtr'!H27+'Current Spreads by Qtr'!H236/10000</f>
        <v>0.202402721078</v>
      </c>
      <c r="I236" s="30">
        <f>'Treasury Yields by Qtr'!I27+'Current Spreads by Qtr'!I236/10000</f>
        <v>0.16972732024400003</v>
      </c>
      <c r="J236" s="30">
        <f>'Treasury Yields by Qtr'!J27+'Current Spreads by Qtr'!J236/10000</f>
        <v>0.14887041556400002</v>
      </c>
    </row>
    <row r="237" spans="1:10" x14ac:dyDescent="0.25">
      <c r="A237" s="79">
        <f t="shared" si="6"/>
        <v>23</v>
      </c>
      <c r="B237" s="30">
        <f>'Treasury Yields by Qtr'!B28+'Current Spreads by Qtr'!B237/10000</f>
        <v>0.10223916777157245</v>
      </c>
      <c r="C237" s="30">
        <f>'Treasury Yields by Qtr'!C28+'Current Spreads by Qtr'!C237/10000</f>
        <v>0.115204780636</v>
      </c>
      <c r="D237" s="30">
        <f>'Treasury Yields by Qtr'!D28+'Current Spreads by Qtr'!D237/10000</f>
        <v>0.143607453602</v>
      </c>
      <c r="E237" s="30">
        <f>'Treasury Yields by Qtr'!E28+'Current Spreads by Qtr'!E237/10000</f>
        <v>0.12311012268</v>
      </c>
      <c r="F237" s="30">
        <f>'Treasury Yields by Qtr'!F28+'Current Spreads by Qtr'!F237/10000</f>
        <v>0.139317930393</v>
      </c>
      <c r="G237" s="30">
        <f>'Treasury Yields by Qtr'!G28+'Current Spreads by Qtr'!G237/10000</f>
        <v>0.16738161601600002</v>
      </c>
      <c r="H237" s="30">
        <f>'Treasury Yields by Qtr'!H28+'Current Spreads by Qtr'!H237/10000</f>
        <v>0.20280409545200001</v>
      </c>
      <c r="I237" s="30">
        <f>'Treasury Yields by Qtr'!I28+'Current Spreads by Qtr'!I237/10000</f>
        <v>0.17017029978500003</v>
      </c>
      <c r="J237" s="30">
        <f>'Treasury Yields by Qtr'!J28+'Current Spreads by Qtr'!J237/10000</f>
        <v>0.14922492194800002</v>
      </c>
    </row>
    <row r="238" spans="1:10" x14ac:dyDescent="0.25">
      <c r="A238" s="79">
        <f t="shared" si="6"/>
        <v>24</v>
      </c>
      <c r="B238" s="30">
        <f>'Treasury Yields by Qtr'!B29+'Current Spreads by Qtr'!B238/10000</f>
        <v>0.10243252676182575</v>
      </c>
      <c r="C238" s="30">
        <f>'Treasury Yields by Qtr'!C29+'Current Spreads by Qtr'!C238/10000</f>
        <v>0.115437414546</v>
      </c>
      <c r="D238" s="30">
        <f>'Treasury Yields by Qtr'!D29+'Current Spreads by Qtr'!D238/10000</f>
        <v>0.143795772987</v>
      </c>
      <c r="E238" s="30">
        <f>'Treasury Yields by Qtr'!E29+'Current Spreads by Qtr'!E238/10000</f>
        <v>0.12337115561299999</v>
      </c>
      <c r="F238" s="30">
        <f>'Treasury Yields by Qtr'!F29+'Current Spreads by Qtr'!F238/10000</f>
        <v>0.13963595658699998</v>
      </c>
      <c r="G238" s="30">
        <f>'Treasury Yields by Qtr'!G29+'Current Spreads by Qtr'!G238/10000</f>
        <v>0.167675886887</v>
      </c>
      <c r="H238" s="30">
        <f>'Treasury Yields by Qtr'!H29+'Current Spreads by Qtr'!H238/10000</f>
        <v>0.20317828449699998</v>
      </c>
      <c r="I238" s="30">
        <f>'Treasury Yields by Qtr'!I29+'Current Spreads by Qtr'!I238/10000</f>
        <v>0.17058856579700005</v>
      </c>
      <c r="J238" s="30">
        <f>'Treasury Yields by Qtr'!J29+'Current Spreads by Qtr'!J238/10000</f>
        <v>0.149543320989</v>
      </c>
    </row>
    <row r="239" spans="1:10" x14ac:dyDescent="0.25">
      <c r="A239" s="79">
        <f t="shared" si="6"/>
        <v>25</v>
      </c>
      <c r="B239" s="30">
        <f>'Treasury Yields by Qtr'!B30+'Current Spreads by Qtr'!B239/10000</f>
        <v>0.10261639069759407</v>
      </c>
      <c r="C239" s="30">
        <f>'Treasury Yields by Qtr'!C30+'Current Spreads by Qtr'!C239/10000</f>
        <v>0.11567307442999999</v>
      </c>
      <c r="D239" s="30">
        <f>'Treasury Yields by Qtr'!D30+'Current Spreads by Qtr'!D239/10000</f>
        <v>0.14396590388300001</v>
      </c>
      <c r="E239" s="30">
        <f>'Treasury Yields by Qtr'!E30+'Current Spreads by Qtr'!E239/10000</f>
        <v>0.123590464278</v>
      </c>
      <c r="F239" s="30">
        <f>'Treasury Yields by Qtr'!F30+'Current Spreads by Qtr'!F239/10000</f>
        <v>0.13992238158299999</v>
      </c>
      <c r="G239" s="30">
        <f>'Treasury Yields by Qtr'!G30+'Current Spreads by Qtr'!G239/10000</f>
        <v>0.16795404298300001</v>
      </c>
      <c r="H239" s="30">
        <f>'Treasury Yields by Qtr'!H30+'Current Spreads by Qtr'!H239/10000</f>
        <v>0.20352031007599999</v>
      </c>
      <c r="I239" s="30">
        <f>'Treasury Yields by Qtr'!I30+'Current Spreads by Qtr'!I239/10000</f>
        <v>0.17097650472200004</v>
      </c>
      <c r="J239" s="30">
        <f>'Treasury Yields by Qtr'!J30+'Current Spreads by Qtr'!J239/10000</f>
        <v>0.14982016604100001</v>
      </c>
    </row>
    <row r="240" spans="1:10" x14ac:dyDescent="0.25">
      <c r="A240" s="79">
        <f t="shared" si="6"/>
        <v>26</v>
      </c>
      <c r="B240" s="30">
        <f>'Treasury Yields by Qtr'!B31+'Current Spreads by Qtr'!B240/10000</f>
        <v>0.10279288536994376</v>
      </c>
      <c r="C240" s="30">
        <f>'Treasury Yields by Qtr'!C31+'Current Spreads by Qtr'!C240/10000</f>
        <v>0.11591337866400001</v>
      </c>
      <c r="D240" s="30">
        <f>'Treasury Yields by Qtr'!D31+'Current Spreads by Qtr'!D240/10000</f>
        <v>0.14411792614899999</v>
      </c>
      <c r="E240" s="30">
        <f>'Treasury Yields by Qtr'!E31+'Current Spreads by Qtr'!E240/10000</f>
        <v>0.123765225019</v>
      </c>
      <c r="F240" s="30">
        <f>'Treasury Yields by Qtr'!F31+'Current Spreads by Qtr'!F240/10000</f>
        <v>0.14017369332699997</v>
      </c>
      <c r="G240" s="30">
        <f>'Treasury Yields by Qtr'!G31+'Current Spreads by Qtr'!G240/10000</f>
        <v>0.16821373755500002</v>
      </c>
      <c r="H240" s="30">
        <f>'Treasury Yields by Qtr'!H31+'Current Spreads by Qtr'!H240/10000</f>
        <v>0.20382841137300001</v>
      </c>
      <c r="I240" s="30">
        <f>'Treasury Yields by Qtr'!I31+'Current Spreads by Qtr'!I240/10000</f>
        <v>0.17133203822600004</v>
      </c>
      <c r="J240" s="30">
        <f>'Treasury Yields by Qtr'!J31+'Current Spreads by Qtr'!J240/10000</f>
        <v>0.15005293229300001</v>
      </c>
    </row>
    <row r="241" spans="1:10" x14ac:dyDescent="0.25">
      <c r="A241" s="79">
        <f t="shared" si="6"/>
        <v>27</v>
      </c>
      <c r="B241" s="30">
        <f>'Treasury Yields by Qtr'!B32+'Current Spreads by Qtr'!B241/10000</f>
        <v>0.10296356287758235</v>
      </c>
      <c r="C241" s="30">
        <f>'Treasury Yields by Qtr'!C32+'Current Spreads by Qtr'!C241/10000</f>
        <v>0.116159593825</v>
      </c>
      <c r="D241" s="30">
        <f>'Treasury Yields by Qtr'!D32+'Current Spreads by Qtr'!D241/10000</f>
        <v>0.14425207475500001</v>
      </c>
      <c r="E241" s="30">
        <f>'Treasury Yields by Qtr'!E32+'Current Spreads by Qtr'!E241/10000</f>
        <v>0.12389289345</v>
      </c>
      <c r="F241" s="30">
        <f>'Treasury Yields by Qtr'!F32+'Current Spreads by Qtr'!F241/10000</f>
        <v>0.14038885026599998</v>
      </c>
      <c r="G241" s="30">
        <f>'Treasury Yields by Qtr'!G32+'Current Spreads by Qtr'!G241/10000</f>
        <v>0.16845491126500001</v>
      </c>
      <c r="H241" s="30">
        <f>'Treasury Yields by Qtr'!H32+'Current Spreads by Qtr'!H241/10000</f>
        <v>0.204099528709</v>
      </c>
      <c r="I241" s="30">
        <f>'Treasury Yields by Qtr'!I32+'Current Spreads by Qtr'!I241/10000</f>
        <v>0.17165176950300004</v>
      </c>
      <c r="J241" s="30">
        <f>'Treasury Yields by Qtr'!J32+'Current Spreads by Qtr'!J241/10000</f>
        <v>0.15023781949100001</v>
      </c>
    </row>
    <row r="242" spans="1:10" x14ac:dyDescent="0.25">
      <c r="A242" s="79">
        <f t="shared" si="6"/>
        <v>28</v>
      </c>
      <c r="B242" s="30">
        <f>'Treasury Yields by Qtr'!B33+'Current Spreads by Qtr'!B242/10000</f>
        <v>0.10313021438326386</v>
      </c>
      <c r="C242" s="30">
        <f>'Treasury Yields by Qtr'!C33+'Current Spreads by Qtr'!C242/10000</f>
        <v>0.116413170038</v>
      </c>
      <c r="D242" s="30">
        <f>'Treasury Yields by Qtr'!D33+'Current Spreads by Qtr'!D242/10000</f>
        <v>0.14436835539600001</v>
      </c>
      <c r="E242" s="30">
        <f>'Treasury Yields by Qtr'!E33+'Current Spreads by Qtr'!E242/10000</f>
        <v>0.123970613348</v>
      </c>
      <c r="F242" s="30">
        <f>'Treasury Yields by Qtr'!F33+'Current Spreads by Qtr'!F242/10000</f>
        <v>0.14056554677699998</v>
      </c>
      <c r="G242" s="30">
        <f>'Treasury Yields by Qtr'!G33+'Current Spreads by Qtr'!G242/10000</f>
        <v>0.16867670510400001</v>
      </c>
      <c r="H242" s="30">
        <f>'Treasury Yields by Qtr'!H33+'Current Spreads by Qtr'!H242/10000</f>
        <v>0.20433121092599998</v>
      </c>
      <c r="I242" s="30">
        <f>'Treasury Yields by Qtr'!I33+'Current Spreads by Qtr'!I242/10000</f>
        <v>0.17193308230200002</v>
      </c>
      <c r="J242" s="30">
        <f>'Treasury Yields by Qtr'!J33+'Current Spreads by Qtr'!J242/10000</f>
        <v>0.15037163846600002</v>
      </c>
    </row>
    <row r="243" spans="1:10" x14ac:dyDescent="0.25">
      <c r="A243" s="79">
        <f t="shared" si="6"/>
        <v>29</v>
      </c>
      <c r="B243" s="30">
        <f>'Treasury Yields by Qtr'!B34+'Current Spreads by Qtr'!B243/10000</f>
        <v>0.10329435527023206</v>
      </c>
      <c r="C243" s="30">
        <f>'Treasury Yields by Qtr'!C34+'Current Spreads by Qtr'!C243/10000</f>
        <v>0.11667542989599999</v>
      </c>
      <c r="D243" s="30">
        <f>'Treasury Yields by Qtr'!D34+'Current Spreads by Qtr'!D243/10000</f>
        <v>0.14446673568500001</v>
      </c>
      <c r="E243" s="30">
        <f>'Treasury Yields by Qtr'!E34+'Current Spreads by Qtr'!E243/10000</f>
        <v>0.123995507846</v>
      </c>
      <c r="F243" s="30">
        <f>'Treasury Yields by Qtr'!F34+'Current Spreads by Qtr'!F243/10000</f>
        <v>0.14070195431399998</v>
      </c>
      <c r="G243" s="30">
        <f>'Treasury Yields by Qtr'!G34+'Current Spreads by Qtr'!G243/10000</f>
        <v>0.16887852880199999</v>
      </c>
      <c r="H243" s="30">
        <f>'Treasury Yields by Qtr'!H34+'Current Spreads by Qtr'!H243/10000</f>
        <v>0.20451896482000001</v>
      </c>
      <c r="I243" s="30">
        <f>'Treasury Yields by Qtr'!I34+'Current Spreads by Qtr'!I243/10000</f>
        <v>0.17217109810900003</v>
      </c>
      <c r="J243" s="30">
        <f>'Treasury Yields by Qtr'!J34+'Current Spreads by Qtr'!J243/10000</f>
        <v>0.15044972899100001</v>
      </c>
    </row>
    <row r="244" spans="1:10" x14ac:dyDescent="0.25">
      <c r="A244" s="79">
        <f t="shared" si="6"/>
        <v>30</v>
      </c>
      <c r="B244" s="30">
        <f>'Treasury Yields by Qtr'!B35+'Current Spreads by Qtr'!B244/10000</f>
        <v>0.10345752515101955</v>
      </c>
      <c r="C244" s="30">
        <f>'Treasury Yields by Qtr'!C35+'Current Spreads by Qtr'!C244/10000</f>
        <v>0.116947721262</v>
      </c>
      <c r="D244" s="30">
        <f>'Treasury Yields by Qtr'!D35+'Current Spreads by Qtr'!D244/10000</f>
        <v>0.144546834816</v>
      </c>
      <c r="E244" s="30">
        <f>'Treasury Yields by Qtr'!E35+'Current Spreads by Qtr'!E244/10000</f>
        <v>0.12396423220200001</v>
      </c>
      <c r="F244" s="30">
        <f>'Treasury Yields by Qtr'!F35+'Current Spreads by Qtr'!F244/10000</f>
        <v>0.14079470502899999</v>
      </c>
      <c r="G244" s="30">
        <f>'Treasury Yields by Qtr'!G35+'Current Spreads by Qtr'!G244/10000</f>
        <v>0.16905810731400001</v>
      </c>
      <c r="H244" s="30">
        <f>'Treasury Yields by Qtr'!H35+'Current Spreads by Qtr'!H244/10000</f>
        <v>0.20466026659700001</v>
      </c>
      <c r="I244" s="30">
        <f>'Treasury Yields by Qtr'!I35+'Current Spreads by Qtr'!I244/10000</f>
        <v>0.17236313528000002</v>
      </c>
      <c r="J244" s="30">
        <f>'Treasury Yields by Qtr'!J35+'Current Spreads by Qtr'!J244/10000</f>
        <v>0.150468828138</v>
      </c>
    </row>
    <row r="245" spans="1:10" x14ac:dyDescent="0.25">
      <c r="A245" s="3"/>
      <c r="B245" s="3"/>
      <c r="C245" s="3"/>
      <c r="D245" s="3"/>
      <c r="E245" s="3"/>
      <c r="G245" s="3"/>
      <c r="I245" s="3"/>
      <c r="J245" s="3"/>
    </row>
    <row r="246" spans="1:10" x14ac:dyDescent="0.25">
      <c r="A246" s="3"/>
      <c r="B246" s="3"/>
      <c r="C246" s="3"/>
      <c r="D246" s="3"/>
      <c r="E246" s="3"/>
      <c r="G246" s="3"/>
      <c r="I246" s="3"/>
      <c r="J246" s="3"/>
    </row>
    <row r="247" spans="1:10" x14ac:dyDescent="0.25">
      <c r="A247" s="3" t="s">
        <v>62</v>
      </c>
      <c r="B247" s="3"/>
      <c r="C247" s="3"/>
      <c r="D247" s="3"/>
      <c r="E247" s="3"/>
      <c r="G247" s="3"/>
      <c r="I247" s="3"/>
      <c r="J247" s="3"/>
    </row>
    <row r="248" spans="1:10" x14ac:dyDescent="0.25">
      <c r="A248" s="77" t="s">
        <v>52</v>
      </c>
      <c r="B248" s="78"/>
      <c r="C248" s="31"/>
      <c r="D248" s="31"/>
      <c r="E248" s="31"/>
      <c r="G248" s="3"/>
      <c r="I248" s="3"/>
      <c r="J248" s="3"/>
    </row>
    <row r="249" spans="1:10" x14ac:dyDescent="0.25">
      <c r="A249" s="28" t="s">
        <v>51</v>
      </c>
      <c r="B249" s="80">
        <v>41912</v>
      </c>
      <c r="C249" s="80">
        <v>42004</v>
      </c>
      <c r="D249" s="80">
        <v>42094</v>
      </c>
      <c r="E249" s="80">
        <v>42185</v>
      </c>
      <c r="F249" s="80">
        <v>42277</v>
      </c>
      <c r="G249" s="80">
        <f>+G214</f>
        <v>42369</v>
      </c>
      <c r="H249" s="80">
        <f>+H214</f>
        <v>42460</v>
      </c>
      <c r="I249" s="80">
        <f>+I214</f>
        <v>42551</v>
      </c>
      <c r="J249" s="80">
        <f>+J214</f>
        <v>42643</v>
      </c>
    </row>
    <row r="250" spans="1:10" x14ac:dyDescent="0.25">
      <c r="A250" s="79">
        <v>1</v>
      </c>
      <c r="B250" s="30">
        <f>'Treasury Yields by Qtr'!B6+'Current Spreads by Qtr'!B250/10000</f>
        <v>9.2229426031409559E-2</v>
      </c>
      <c r="C250" s="30">
        <f>'Treasury Yields by Qtr'!C6+'Current Spreads by Qtr'!C250/10000</f>
        <v>0.11738566526266667</v>
      </c>
      <c r="D250" s="30">
        <f>'Treasury Yields by Qtr'!D6+'Current Spreads by Qtr'!D250/10000</f>
        <v>0.16284889600066668</v>
      </c>
      <c r="E250" s="30">
        <f>'Treasury Yields by Qtr'!E6+'Current Spreads by Qtr'!E250/10000</f>
        <v>0.12410838305166666</v>
      </c>
      <c r="F250" s="30">
        <f>'Treasury Yields by Qtr'!F6+'Current Spreads by Qtr'!F250/10000</f>
        <v>0.15108057615833331</v>
      </c>
      <c r="G250" s="30">
        <f>'Treasury Yields by Qtr'!G6+'Current Spreads by Qtr'!G250/10000</f>
        <v>0.19419157174933332</v>
      </c>
      <c r="H250" s="30">
        <f>'Treasury Yields by Qtr'!H6+'Current Spreads by Qtr'!H250/10000</f>
        <v>0.25186835059766666</v>
      </c>
      <c r="I250" s="30">
        <f>'Treasury Yields by Qtr'!I6+'Current Spreads by Qtr'!I250/10000</f>
        <v>0.21214804611133337</v>
      </c>
      <c r="J250" s="30">
        <f>'Treasury Yields by Qtr'!J6+'Current Spreads by Qtr'!J250/10000</f>
        <v>0.1825942924026667</v>
      </c>
    </row>
    <row r="251" spans="1:10" x14ac:dyDescent="0.25">
      <c r="A251" s="79">
        <f>A250+1</f>
        <v>2</v>
      </c>
      <c r="B251" s="30">
        <f>'Treasury Yields by Qtr'!B7+'Current Spreads by Qtr'!B251/10000</f>
        <v>9.7166049705364271E-2</v>
      </c>
      <c r="C251" s="30">
        <f>'Treasury Yields by Qtr'!C7+'Current Spreads by Qtr'!C251/10000</f>
        <v>0.12126643265466666</v>
      </c>
      <c r="D251" s="30">
        <f>'Treasury Yields by Qtr'!D7+'Current Spreads by Qtr'!D251/10000</f>
        <v>0.16556648497766668</v>
      </c>
      <c r="E251" s="30">
        <f>'Treasury Yields by Qtr'!E7+'Current Spreads by Qtr'!E251/10000</f>
        <v>0.12730956893966666</v>
      </c>
      <c r="F251" s="30">
        <f>'Treasury Yields by Qtr'!F7+'Current Spreads by Qtr'!F251/10000</f>
        <v>0.1538851780403333</v>
      </c>
      <c r="G251" s="30">
        <f>'Treasury Yields by Qtr'!G7+'Current Spreads by Qtr'!G251/10000</f>
        <v>0.19737235244833334</v>
      </c>
      <c r="H251" s="30">
        <f>'Treasury Yields by Qtr'!H7+'Current Spreads by Qtr'!H251/10000</f>
        <v>0.25321075336266663</v>
      </c>
      <c r="I251" s="30">
        <f>'Treasury Yields by Qtr'!I7+'Current Spreads by Qtr'!I251/10000</f>
        <v>0.21302729907233336</v>
      </c>
      <c r="J251" s="30">
        <f>'Treasury Yields by Qtr'!J7+'Current Spreads by Qtr'!J251/10000</f>
        <v>0.18382770914266672</v>
      </c>
    </row>
    <row r="252" spans="1:10" x14ac:dyDescent="0.25">
      <c r="A252" s="79">
        <f t="shared" ref="A252:A279" si="7">A251+1</f>
        <v>3</v>
      </c>
      <c r="B252" s="30">
        <f>'Treasury Yields by Qtr'!B8+'Current Spreads by Qtr'!B252/10000</f>
        <v>0.10224017587079987</v>
      </c>
      <c r="C252" s="30">
        <f>'Treasury Yields by Qtr'!C8+'Current Spreads by Qtr'!C252/10000</f>
        <v>0.12560428029866666</v>
      </c>
      <c r="D252" s="30">
        <f>'Treasury Yields by Qtr'!D8+'Current Spreads by Qtr'!D252/10000</f>
        <v>0.16889934473166668</v>
      </c>
      <c r="E252" s="30">
        <f>'Treasury Yields by Qtr'!E8+'Current Spreads by Qtr'!E252/10000</f>
        <v>0.13101438161766665</v>
      </c>
      <c r="F252" s="30">
        <f>'Treasury Yields by Qtr'!F8+'Current Spreads by Qtr'!F252/10000</f>
        <v>0.1567770305323333</v>
      </c>
      <c r="G252" s="30">
        <f>'Treasury Yields by Qtr'!G8+'Current Spreads by Qtr'!G252/10000</f>
        <v>0.19998079713533334</v>
      </c>
      <c r="H252" s="30">
        <f>'Treasury Yields by Qtr'!H8+'Current Spreads by Qtr'!H252/10000</f>
        <v>0.25457620110566664</v>
      </c>
      <c r="I252" s="30">
        <f>'Treasury Yields by Qtr'!I8+'Current Spreads by Qtr'!I252/10000</f>
        <v>0.21435796266933335</v>
      </c>
      <c r="J252" s="30">
        <f>'Treasury Yields by Qtr'!J8+'Current Spreads by Qtr'!J252/10000</f>
        <v>0.1851850186426667</v>
      </c>
    </row>
    <row r="253" spans="1:10" x14ac:dyDescent="0.25">
      <c r="A253" s="79">
        <f t="shared" si="7"/>
        <v>4</v>
      </c>
      <c r="B253" s="30">
        <f>'Treasury Yields by Qtr'!B9+'Current Spreads by Qtr'!B253/10000</f>
        <v>0.10633283894155027</v>
      </c>
      <c r="C253" s="30">
        <f>'Treasury Yields by Qtr'!C9+'Current Spreads by Qtr'!C253/10000</f>
        <v>0.12884127214466667</v>
      </c>
      <c r="D253" s="30">
        <f>'Treasury Yields by Qtr'!D9+'Current Spreads by Qtr'!D253/10000</f>
        <v>0.17179260623666667</v>
      </c>
      <c r="E253" s="30">
        <f>'Treasury Yields by Qtr'!E9+'Current Spreads by Qtr'!E253/10000</f>
        <v>0.13456042963866666</v>
      </c>
      <c r="F253" s="30">
        <f>'Treasury Yields by Qtr'!F9+'Current Spreads by Qtr'!F253/10000</f>
        <v>0.15931125492433329</v>
      </c>
      <c r="G253" s="30">
        <f>'Treasury Yields by Qtr'!G9+'Current Spreads by Qtr'!G253/10000</f>
        <v>0.20270736142133333</v>
      </c>
      <c r="H253" s="30">
        <f>'Treasury Yields by Qtr'!H9+'Current Spreads by Qtr'!H253/10000</f>
        <v>0.25668753411266665</v>
      </c>
      <c r="I253" s="30">
        <f>'Treasury Yields by Qtr'!I9+'Current Spreads by Qtr'!I253/10000</f>
        <v>0.21603048969633337</v>
      </c>
      <c r="J253" s="30">
        <f>'Treasury Yields by Qtr'!J9+'Current Spreads by Qtr'!J253/10000</f>
        <v>0.18671161614866671</v>
      </c>
    </row>
    <row r="254" spans="1:10" x14ac:dyDescent="0.25">
      <c r="A254" s="79">
        <f t="shared" si="7"/>
        <v>5</v>
      </c>
      <c r="B254" s="30">
        <f>'Treasury Yields by Qtr'!B10+'Current Spreads by Qtr'!B254/10000</f>
        <v>0.10921395628619177</v>
      </c>
      <c r="C254" s="30">
        <f>'Treasury Yields by Qtr'!C10+'Current Spreads by Qtr'!C254/10000</f>
        <v>0.13105285237666667</v>
      </c>
      <c r="D254" s="30">
        <f>'Treasury Yields by Qtr'!D10+'Current Spreads by Qtr'!D254/10000</f>
        <v>0.17395153067166669</v>
      </c>
      <c r="E254" s="30">
        <f>'Treasury Yields by Qtr'!E10+'Current Spreads by Qtr'!E254/10000</f>
        <v>0.13752461941166666</v>
      </c>
      <c r="F254" s="30">
        <f>'Treasury Yields by Qtr'!F10+'Current Spreads by Qtr'!F254/10000</f>
        <v>0.1615160258823333</v>
      </c>
      <c r="G254" s="30">
        <f>'Treasury Yields by Qtr'!G10+'Current Spreads by Qtr'!G254/10000</f>
        <v>0.20469616582533334</v>
      </c>
      <c r="H254" s="30">
        <f>'Treasury Yields by Qtr'!H10+'Current Spreads by Qtr'!H254/10000</f>
        <v>0.25833316098566667</v>
      </c>
      <c r="I254" s="30">
        <f>'Treasury Yields by Qtr'!I10+'Current Spreads by Qtr'!I254/10000</f>
        <v>0.21736062675333337</v>
      </c>
      <c r="J254" s="30">
        <f>'Treasury Yields by Qtr'!J10+'Current Spreads by Qtr'!J254/10000</f>
        <v>0.18797799476566671</v>
      </c>
    </row>
    <row r="255" spans="1:10" x14ac:dyDescent="0.25">
      <c r="A255" s="79">
        <f t="shared" si="7"/>
        <v>6</v>
      </c>
      <c r="B255" s="30">
        <f>'Treasury Yields by Qtr'!B11+'Current Spreads by Qtr'!B255/10000</f>
        <v>0.11138076003874446</v>
      </c>
      <c r="C255" s="30">
        <f>'Treasury Yields by Qtr'!C11+'Current Spreads by Qtr'!C255/10000</f>
        <v>0.13276841113366666</v>
      </c>
      <c r="D255" s="30">
        <f>'Treasury Yields by Qtr'!D11+'Current Spreads by Qtr'!D255/10000</f>
        <v>0.17562416381566667</v>
      </c>
      <c r="E255" s="30">
        <f>'Treasury Yields by Qtr'!E11+'Current Spreads by Qtr'!E255/10000</f>
        <v>0.13981868806466666</v>
      </c>
      <c r="F255" s="30">
        <f>'Treasury Yields by Qtr'!F11+'Current Spreads by Qtr'!F255/10000</f>
        <v>0.16358447548533331</v>
      </c>
      <c r="G255" s="30">
        <f>'Treasury Yields by Qtr'!G11+'Current Spreads by Qtr'!G255/10000</f>
        <v>0.20629420015233335</v>
      </c>
      <c r="H255" s="30">
        <f>'Treasury Yields by Qtr'!H11+'Current Spreads by Qtr'!H255/10000</f>
        <v>0.26014364303666665</v>
      </c>
      <c r="I255" s="30">
        <f>'Treasury Yields by Qtr'!I11+'Current Spreads by Qtr'!I255/10000</f>
        <v>0.21897877678933336</v>
      </c>
      <c r="J255" s="30">
        <f>'Treasury Yields by Qtr'!J11+'Current Spreads by Qtr'!J255/10000</f>
        <v>0.18935558594266672</v>
      </c>
    </row>
    <row r="256" spans="1:10" x14ac:dyDescent="0.25">
      <c r="A256" s="79">
        <f t="shared" si="7"/>
        <v>7</v>
      </c>
      <c r="B256" s="30">
        <f>'Treasury Yields by Qtr'!B12+'Current Spreads by Qtr'!B256/10000</f>
        <v>0.11309874725355946</v>
      </c>
      <c r="C256" s="30">
        <f>'Treasury Yields by Qtr'!C12+'Current Spreads by Qtr'!C256/10000</f>
        <v>0.13405651832866666</v>
      </c>
      <c r="D256" s="30">
        <f>'Treasury Yields by Qtr'!D12+'Current Spreads by Qtr'!D256/10000</f>
        <v>0.17694709754066668</v>
      </c>
      <c r="E256" s="30">
        <f>'Treasury Yields by Qtr'!E12+'Current Spreads by Qtr'!E256/10000</f>
        <v>0.14149440007766667</v>
      </c>
      <c r="F256" s="30">
        <f>'Treasury Yields by Qtr'!F12+'Current Spreads by Qtr'!F256/10000</f>
        <v>0.16518270998933329</v>
      </c>
      <c r="G256" s="30">
        <f>'Treasury Yields by Qtr'!G12+'Current Spreads by Qtr'!G256/10000</f>
        <v>0.20750247677233333</v>
      </c>
      <c r="H256" s="30">
        <f>'Treasury Yields by Qtr'!H12+'Current Spreads by Qtr'!H256/10000</f>
        <v>0.26155932963366668</v>
      </c>
      <c r="I256" s="30">
        <f>'Treasury Yields by Qtr'!I12+'Current Spreads by Qtr'!I256/10000</f>
        <v>0.22022134623533335</v>
      </c>
      <c r="J256" s="30">
        <f>'Treasury Yields by Qtr'!J12+'Current Spreads by Qtr'!J256/10000</f>
        <v>0.19041554314366671</v>
      </c>
    </row>
    <row r="257" spans="1:10" x14ac:dyDescent="0.25">
      <c r="A257" s="79">
        <f t="shared" si="7"/>
        <v>8</v>
      </c>
      <c r="B257" s="30">
        <f>'Treasury Yields by Qtr'!B13+'Current Spreads by Qtr'!B257/10000</f>
        <v>0.11450891392433327</v>
      </c>
      <c r="C257" s="30">
        <f>'Treasury Yields by Qtr'!C13+'Current Spreads by Qtr'!C257/10000</f>
        <v>0.13504117229066667</v>
      </c>
      <c r="D257" s="30">
        <f>'Treasury Yields by Qtr'!D13+'Current Spreads by Qtr'!D257/10000</f>
        <v>0.17802686505166668</v>
      </c>
      <c r="E257" s="30">
        <f>'Treasury Yields by Qtr'!E13+'Current Spreads by Qtr'!E257/10000</f>
        <v>0.14274565931466665</v>
      </c>
      <c r="F257" s="30">
        <f>'Treasury Yields by Qtr'!F13+'Current Spreads by Qtr'!F257/10000</f>
        <v>0.16639837270633329</v>
      </c>
      <c r="G257" s="30">
        <f>'Treasury Yields by Qtr'!G13+'Current Spreads by Qtr'!G257/10000</f>
        <v>0.20843585621633334</v>
      </c>
      <c r="H257" s="30">
        <f>'Treasury Yields by Qtr'!H13+'Current Spreads by Qtr'!H257/10000</f>
        <v>0.26257676186766665</v>
      </c>
      <c r="I257" s="30">
        <f>'Treasury Yields by Qtr'!I13+'Current Spreads by Qtr'!I257/10000</f>
        <v>0.22106957332633337</v>
      </c>
      <c r="J257" s="30">
        <f>'Treasury Yields by Qtr'!J13+'Current Spreads by Qtr'!J257/10000</f>
        <v>0.19119061430466672</v>
      </c>
    </row>
    <row r="258" spans="1:10" x14ac:dyDescent="0.25">
      <c r="A258" s="79">
        <f t="shared" si="7"/>
        <v>9</v>
      </c>
      <c r="B258" s="30">
        <f>'Treasury Yields by Qtr'!B14+'Current Spreads by Qtr'!B258/10000</f>
        <v>0.11569014259680047</v>
      </c>
      <c r="C258" s="30">
        <f>'Treasury Yields by Qtr'!C14+'Current Spreads by Qtr'!C258/10000</f>
        <v>0.13582311478266668</v>
      </c>
      <c r="D258" s="30">
        <f>'Treasury Yields by Qtr'!D14+'Current Spreads by Qtr'!D258/10000</f>
        <v>0.17893463387766667</v>
      </c>
      <c r="E258" s="30">
        <f>'Treasury Yields by Qtr'!E14+'Current Spreads by Qtr'!E258/10000</f>
        <v>0.14373653696866667</v>
      </c>
      <c r="F258" s="30">
        <f>'Treasury Yields by Qtr'!F14+'Current Spreads by Qtr'!F258/10000</f>
        <v>0.16737639789933328</v>
      </c>
      <c r="G258" s="30">
        <f>'Treasury Yields by Qtr'!G14+'Current Spreads by Qtr'!G258/10000</f>
        <v>0.20919725444933335</v>
      </c>
      <c r="H258" s="30">
        <f>'Treasury Yields by Qtr'!H14+'Current Spreads by Qtr'!H258/10000</f>
        <v>0.26335007010666667</v>
      </c>
      <c r="I258" s="30">
        <f>'Treasury Yields by Qtr'!I14+'Current Spreads by Qtr'!I258/10000</f>
        <v>0.22168686867433335</v>
      </c>
      <c r="J258" s="30">
        <f>'Treasury Yields by Qtr'!J14+'Current Spreads by Qtr'!J258/10000</f>
        <v>0.1917985280336667</v>
      </c>
    </row>
    <row r="259" spans="1:10" x14ac:dyDescent="0.25">
      <c r="A259" s="79">
        <f t="shared" si="7"/>
        <v>10</v>
      </c>
      <c r="B259" s="30">
        <f>'Treasury Yields by Qtr'!B15+'Current Spreads by Qtr'!B259/10000</f>
        <v>0.11668760587647306</v>
      </c>
      <c r="C259" s="30">
        <f>'Treasury Yields by Qtr'!C15+'Current Spreads by Qtr'!C259/10000</f>
        <v>0.13646261488366668</v>
      </c>
      <c r="D259" s="30">
        <f>'Treasury Yields by Qtr'!D15+'Current Spreads by Qtr'!D259/10000</f>
        <v>0.17971190553266669</v>
      </c>
      <c r="E259" s="30">
        <f>'Treasury Yields by Qtr'!E15+'Current Spreads by Qtr'!E259/10000</f>
        <v>0.14456609219966665</v>
      </c>
      <c r="F259" s="30">
        <f>'Treasury Yields by Qtr'!F15+'Current Spreads by Qtr'!F259/10000</f>
        <v>0.1681976839793333</v>
      </c>
      <c r="G259" s="30">
        <f>'Treasury Yields by Qtr'!G15+'Current Spreads by Qtr'!G259/10000</f>
        <v>0.20984354124733334</v>
      </c>
      <c r="H259" s="30">
        <f>'Treasury Yields by Qtr'!H15+'Current Spreads by Qtr'!H259/10000</f>
        <v>0.26398034820566668</v>
      </c>
      <c r="I259" s="30">
        <f>'Treasury Yields by Qtr'!I15+'Current Spreads by Qtr'!I259/10000</f>
        <v>0.22217950453933336</v>
      </c>
      <c r="J259" s="30">
        <f>'Treasury Yields by Qtr'!J15+'Current Spreads by Qtr'!J259/10000</f>
        <v>0.1923162635116667</v>
      </c>
    </row>
    <row r="260" spans="1:10" x14ac:dyDescent="0.25">
      <c r="A260" s="79">
        <f t="shared" si="7"/>
        <v>11</v>
      </c>
      <c r="B260" s="30">
        <f>'Treasury Yields by Qtr'!B16+'Current Spreads by Qtr'!B260/10000</f>
        <v>0.11752724333445407</v>
      </c>
      <c r="C260" s="30">
        <f>'Treasury Yields by Qtr'!C16+'Current Spreads by Qtr'!C260/10000</f>
        <v>0.13699754484666668</v>
      </c>
      <c r="D260" s="30">
        <f>'Treasury Yields by Qtr'!D16+'Current Spreads by Qtr'!D260/10000</f>
        <v>0.18038463651566669</v>
      </c>
      <c r="E260" s="30">
        <f>'Treasury Yields by Qtr'!E16+'Current Spreads by Qtr'!E260/10000</f>
        <v>0.14529928387166666</v>
      </c>
      <c r="F260" s="30">
        <f>'Treasury Yields by Qtr'!F16+'Current Spreads by Qtr'!F260/10000</f>
        <v>0.16892051413533329</v>
      </c>
      <c r="G260" s="30">
        <f>'Treasury Yields by Qtr'!G16+'Current Spreads by Qtr'!G260/10000</f>
        <v>0.21041616021633333</v>
      </c>
      <c r="H260" s="30">
        <f>'Treasury Yields by Qtr'!H16+'Current Spreads by Qtr'!H260/10000</f>
        <v>0.26453084651166664</v>
      </c>
      <c r="I260" s="30">
        <f>'Treasury Yields by Qtr'!I16+'Current Spreads by Qtr'!I260/10000</f>
        <v>0.22261449463233335</v>
      </c>
      <c r="J260" s="30">
        <f>'Treasury Yields by Qtr'!J16+'Current Spreads by Qtr'!J260/10000</f>
        <v>0.19279218128066672</v>
      </c>
    </row>
    <row r="261" spans="1:10" x14ac:dyDescent="0.25">
      <c r="A261" s="79">
        <f t="shared" si="7"/>
        <v>12</v>
      </c>
      <c r="B261" s="30">
        <f>'Treasury Yields by Qtr'!B17+'Current Spreads by Qtr'!B261/10000</f>
        <v>0.11823073887527427</v>
      </c>
      <c r="C261" s="30">
        <f>'Treasury Yields by Qtr'!C17+'Current Spreads by Qtr'!C261/10000</f>
        <v>0.13745436891166668</v>
      </c>
      <c r="D261" s="30">
        <f>'Treasury Yields by Qtr'!D17+'Current Spreads by Qtr'!D261/10000</f>
        <v>0.18097133729166667</v>
      </c>
      <c r="E261" s="30">
        <f>'Treasury Yields by Qtr'!E17+'Current Spreads by Qtr'!E261/10000</f>
        <v>0.14597780650266667</v>
      </c>
      <c r="F261" s="30">
        <f>'Treasury Yields by Qtr'!F17+'Current Spreads by Qtr'!F261/10000</f>
        <v>0.1695826211513333</v>
      </c>
      <c r="G261" s="30">
        <f>'Treasury Yields by Qtr'!G17+'Current Spreads by Qtr'!G261/10000</f>
        <v>0.21094199279133333</v>
      </c>
      <c r="H261" s="30">
        <f>'Treasury Yields by Qtr'!H17+'Current Spreads by Qtr'!H261/10000</f>
        <v>0.26504689177366664</v>
      </c>
      <c r="I261" s="30">
        <f>'Treasury Yields by Qtr'!I17+'Current Spreads by Qtr'!I261/10000</f>
        <v>0.22303959041533336</v>
      </c>
      <c r="J261" s="30">
        <f>'Treasury Yields by Qtr'!J17+'Current Spreads by Qtr'!J261/10000</f>
        <v>0.19326126264366672</v>
      </c>
    </row>
    <row r="262" spans="1:10" x14ac:dyDescent="0.25">
      <c r="A262" s="79">
        <f t="shared" si="7"/>
        <v>13</v>
      </c>
      <c r="B262" s="30">
        <f>'Treasury Yields by Qtr'!B18+'Current Spreads by Qtr'!B262/10000</f>
        <v>0.11882729778467536</v>
      </c>
      <c r="C262" s="30">
        <f>'Treasury Yields by Qtr'!C18+'Current Spreads by Qtr'!C262/10000</f>
        <v>0.13785256536566667</v>
      </c>
      <c r="D262" s="30">
        <f>'Treasury Yields by Qtr'!D18+'Current Spreads by Qtr'!D262/10000</f>
        <v>0.18148984516666669</v>
      </c>
      <c r="E262" s="30">
        <f>'Treasury Yields by Qtr'!E18+'Current Spreads by Qtr'!E262/10000</f>
        <v>0.14661575233366667</v>
      </c>
      <c r="F262" s="30">
        <f>'Treasury Yields by Qtr'!F18+'Current Spreads by Qtr'!F262/10000</f>
        <v>0.17020863724533331</v>
      </c>
      <c r="G262" s="30">
        <f>'Treasury Yields by Qtr'!G18+'Current Spreads by Qtr'!G262/10000</f>
        <v>0.21143705427733334</v>
      </c>
      <c r="H262" s="30">
        <f>'Treasury Yields by Qtr'!H18+'Current Spreads by Qtr'!H262/10000</f>
        <v>0.26555678838766666</v>
      </c>
      <c r="I262" s="30">
        <f>'Treasury Yields by Qtr'!I18+'Current Spreads by Qtr'!I262/10000</f>
        <v>0.22348586239133336</v>
      </c>
      <c r="J262" s="30">
        <f>'Treasury Yields by Qtr'!J18+'Current Spreads by Qtr'!J262/10000</f>
        <v>0.19374395663766669</v>
      </c>
    </row>
    <row r="263" spans="1:10" x14ac:dyDescent="0.25">
      <c r="A263" s="79">
        <f t="shared" si="7"/>
        <v>14</v>
      </c>
      <c r="B263" s="30">
        <f>'Treasury Yields by Qtr'!B19+'Current Spreads by Qtr'!B263/10000</f>
        <v>0.11934035988558356</v>
      </c>
      <c r="C263" s="30">
        <f>'Treasury Yields by Qtr'!C19+'Current Spreads by Qtr'!C263/10000</f>
        <v>0.13820634131066667</v>
      </c>
      <c r="D263" s="30">
        <f>'Treasury Yields by Qtr'!D19+'Current Spreads by Qtr'!D263/10000</f>
        <v>0.18195323410766667</v>
      </c>
      <c r="E263" s="30">
        <f>'Treasury Yields by Qtr'!E19+'Current Spreads by Qtr'!E263/10000</f>
        <v>0.14721702479166665</v>
      </c>
      <c r="F263" s="30">
        <f>'Treasury Yields by Qtr'!F19+'Current Spreads by Qtr'!F263/10000</f>
        <v>0.1708012637793333</v>
      </c>
      <c r="G263" s="30">
        <f>'Treasury Yields by Qtr'!G19+'Current Spreads by Qtr'!G263/10000</f>
        <v>0.21190437764233333</v>
      </c>
      <c r="H263" s="30">
        <f>'Treasury Yields by Qtr'!H19+'Current Spreads by Qtr'!H263/10000</f>
        <v>0.26607459236566666</v>
      </c>
      <c r="I263" s="30">
        <f>'Treasury Yields by Qtr'!I19+'Current Spreads by Qtr'!I263/10000</f>
        <v>0.22396501551833337</v>
      </c>
      <c r="J263" s="30">
        <f>'Treasury Yields by Qtr'!J19+'Current Spreads by Qtr'!J263/10000</f>
        <v>0.19424298375166671</v>
      </c>
    </row>
    <row r="264" spans="1:10" x14ac:dyDescent="0.25">
      <c r="A264" s="79">
        <f t="shared" si="7"/>
        <v>15</v>
      </c>
      <c r="B264" s="30">
        <f>'Treasury Yields by Qtr'!B20+'Current Spreads by Qtr'!B264/10000</f>
        <v>0.11978658948485557</v>
      </c>
      <c r="C264" s="30">
        <f>'Treasury Yields by Qtr'!C20+'Current Spreads by Qtr'!C264/10000</f>
        <v>0.13852588771166668</v>
      </c>
      <c r="D264" s="30">
        <f>'Treasury Yields by Qtr'!D20+'Current Spreads by Qtr'!D264/10000</f>
        <v>0.18237131918366667</v>
      </c>
      <c r="E264" s="30">
        <f>'Treasury Yields by Qtr'!E20+'Current Spreads by Qtr'!E264/10000</f>
        <v>0.14778454146466666</v>
      </c>
      <c r="F264" s="30">
        <f>'Treasury Yields by Qtr'!F20+'Current Spreads by Qtr'!F264/10000</f>
        <v>0.1713651515643333</v>
      </c>
      <c r="G264" s="30">
        <f>'Treasury Yields by Qtr'!G20+'Current Spreads by Qtr'!G264/10000</f>
        <v>0.21234910848233335</v>
      </c>
      <c r="H264" s="30">
        <f>'Treasury Yields by Qtr'!H20+'Current Spreads by Qtr'!H264/10000</f>
        <v>0.26659500119666668</v>
      </c>
      <c r="I264" s="30">
        <f>'Treasury Yields by Qtr'!I20+'Current Spreads by Qtr'!I264/10000</f>
        <v>0.22446642344633336</v>
      </c>
      <c r="J264" s="30">
        <f>'Treasury Yields by Qtr'!J20+'Current Spreads by Qtr'!J264/10000</f>
        <v>0.19474858646366672</v>
      </c>
    </row>
    <row r="265" spans="1:10" x14ac:dyDescent="0.25">
      <c r="A265" s="79">
        <f t="shared" si="7"/>
        <v>16</v>
      </c>
      <c r="B265" s="30">
        <f>'Treasury Yields by Qtr'!B21+'Current Spreads by Qtr'!B265/10000</f>
        <v>0.12017904917551375</v>
      </c>
      <c r="C265" s="30">
        <f>'Treasury Yields by Qtr'!C21+'Current Spreads by Qtr'!C265/10000</f>
        <v>0.13881927974366667</v>
      </c>
      <c r="D265" s="30">
        <f>'Treasury Yields by Qtr'!D21+'Current Spreads by Qtr'!D265/10000</f>
        <v>0.18275120377266668</v>
      </c>
      <c r="E265" s="30">
        <f>'Treasury Yields by Qtr'!E21+'Current Spreads by Qtr'!E265/10000</f>
        <v>0.14831985833866668</v>
      </c>
      <c r="F265" s="30">
        <f>'Treasury Yields by Qtr'!F21+'Current Spreads by Qtr'!F265/10000</f>
        <v>0.17190187626933329</v>
      </c>
      <c r="G265" s="30">
        <f>'Treasury Yields by Qtr'!G21+'Current Spreads by Qtr'!G265/10000</f>
        <v>0.21277385461533332</v>
      </c>
      <c r="H265" s="30">
        <f>'Treasury Yields by Qtr'!H21+'Current Spreads by Qtr'!H265/10000</f>
        <v>0.26711419093066668</v>
      </c>
      <c r="I265" s="30">
        <f>'Treasury Yields by Qtr'!I21+'Current Spreads by Qtr'!I265/10000</f>
        <v>0.22498182353833335</v>
      </c>
      <c r="J265" s="30">
        <f>'Treasury Yields by Qtr'!J21+'Current Spreads by Qtr'!J265/10000</f>
        <v>0.19525444701066672</v>
      </c>
    </row>
    <row r="266" spans="1:10" x14ac:dyDescent="0.25">
      <c r="A266" s="79">
        <f t="shared" si="7"/>
        <v>17</v>
      </c>
      <c r="B266" s="30">
        <f>'Treasury Yields by Qtr'!B22+'Current Spreads by Qtr'!B266/10000</f>
        <v>0.12052761209059766</v>
      </c>
      <c r="C266" s="30">
        <f>'Treasury Yields by Qtr'!C22+'Current Spreads by Qtr'!C266/10000</f>
        <v>0.13909269163066668</v>
      </c>
      <c r="D266" s="30">
        <f>'Treasury Yields by Qtr'!D22+'Current Spreads by Qtr'!D266/10000</f>
        <v>0.18309830853266668</v>
      </c>
      <c r="E266" s="30">
        <f>'Treasury Yields by Qtr'!E22+'Current Spreads by Qtr'!E266/10000</f>
        <v>0.14882384789366665</v>
      </c>
      <c r="F266" s="30">
        <f>'Treasury Yields by Qtr'!F22+'Current Spreads by Qtr'!F266/10000</f>
        <v>0.17241395238333329</v>
      </c>
      <c r="G266" s="30">
        <f>'Treasury Yields by Qtr'!G22+'Current Spreads by Qtr'!G266/10000</f>
        <v>0.21318159859833333</v>
      </c>
      <c r="H266" s="30">
        <f>'Treasury Yields by Qtr'!H22+'Current Spreads by Qtr'!H266/10000</f>
        <v>0.26762509375566668</v>
      </c>
      <c r="I266" s="30">
        <f>'Treasury Yields by Qtr'!I22+'Current Spreads by Qtr'!I266/10000</f>
        <v>0.22550072819433337</v>
      </c>
      <c r="J266" s="30">
        <f>'Treasury Yields by Qtr'!J22+'Current Spreads by Qtr'!J266/10000</f>
        <v>0.19575112311366671</v>
      </c>
    </row>
    <row r="267" spans="1:10" x14ac:dyDescent="0.25">
      <c r="A267" s="79">
        <f t="shared" si="7"/>
        <v>18</v>
      </c>
      <c r="B267" s="30">
        <f>'Treasury Yields by Qtr'!B23+'Current Spreads by Qtr'!B267/10000</f>
        <v>0.12084017792567486</v>
      </c>
      <c r="C267" s="30">
        <f>'Treasury Yields by Qtr'!C23+'Current Spreads by Qtr'!C267/10000</f>
        <v>0.13935111667266667</v>
      </c>
      <c r="D267" s="30">
        <f>'Treasury Yields by Qtr'!D23+'Current Spreads by Qtr'!D267/10000</f>
        <v>0.18341640622666669</v>
      </c>
      <c r="E267" s="30">
        <f>'Treasury Yields by Qtr'!E23+'Current Spreads by Qtr'!E267/10000</f>
        <v>0.14929620894466666</v>
      </c>
      <c r="F267" s="30">
        <f>'Treasury Yields by Qtr'!F23+'Current Spreads by Qtr'!F267/10000</f>
        <v>0.17289888015133331</v>
      </c>
      <c r="G267" s="30">
        <f>'Treasury Yields by Qtr'!G23+'Current Spreads by Qtr'!G267/10000</f>
        <v>0.21357123437633335</v>
      </c>
      <c r="H267" s="30">
        <f>'Treasury Yields by Qtr'!H23+'Current Spreads by Qtr'!H267/10000</f>
        <v>0.26812536116966668</v>
      </c>
      <c r="I267" s="30">
        <f>'Treasury Yields by Qtr'!I23+'Current Spreads by Qtr'!I267/10000</f>
        <v>0.22601817924633336</v>
      </c>
      <c r="J267" s="30">
        <f>'Treasury Yields by Qtr'!J23+'Current Spreads by Qtr'!J267/10000</f>
        <v>0.19623476904966669</v>
      </c>
    </row>
    <row r="268" spans="1:10" x14ac:dyDescent="0.25">
      <c r="A268" s="79">
        <f t="shared" si="7"/>
        <v>19</v>
      </c>
      <c r="B268" s="30">
        <f>'Treasury Yields by Qtr'!B24+'Current Spreads by Qtr'!B268/10000</f>
        <v>0.12112260206614717</v>
      </c>
      <c r="C268" s="30">
        <f>'Treasury Yields by Qtr'!C24+'Current Spreads by Qtr'!C268/10000</f>
        <v>0.13959835151466668</v>
      </c>
      <c r="D268" s="30">
        <f>'Treasury Yields by Qtr'!D24+'Current Spreads by Qtr'!D268/10000</f>
        <v>0.18370866540066669</v>
      </c>
      <c r="E268" s="30">
        <f>'Treasury Yields by Qtr'!E24+'Current Spreads by Qtr'!E268/10000</f>
        <v>0.14973667725766665</v>
      </c>
      <c r="F268" s="30">
        <f>'Treasury Yields by Qtr'!F24+'Current Spreads by Qtr'!F268/10000</f>
        <v>0.1733580800763333</v>
      </c>
      <c r="G268" s="30">
        <f>'Treasury Yields by Qtr'!G24+'Current Spreads by Qtr'!G268/10000</f>
        <v>0.21394479510733333</v>
      </c>
      <c r="H268" s="30">
        <f>'Treasury Yields by Qtr'!H24+'Current Spreads by Qtr'!H268/10000</f>
        <v>0.26861173218866663</v>
      </c>
      <c r="I268" s="30">
        <f>'Treasury Yields by Qtr'!I24+'Current Spreads by Qtr'!I268/10000</f>
        <v>0.22652911801033337</v>
      </c>
      <c r="J268" s="30">
        <f>'Treasury Yields by Qtr'!J24+'Current Spreads by Qtr'!J268/10000</f>
        <v>0.1967005604656667</v>
      </c>
    </row>
    <row r="269" spans="1:10" x14ac:dyDescent="0.25">
      <c r="A269" s="79">
        <f t="shared" si="7"/>
        <v>20</v>
      </c>
      <c r="B269" s="30">
        <f>'Treasury Yields by Qtr'!B25+'Current Spreads by Qtr'!B269/10000</f>
        <v>0.12138010169661487</v>
      </c>
      <c r="C269" s="30">
        <f>'Treasury Yields by Qtr'!C25+'Current Spreads by Qtr'!C269/10000</f>
        <v>0.13983779074766667</v>
      </c>
      <c r="D269" s="30">
        <f>'Treasury Yields by Qtr'!D25+'Current Spreads by Qtr'!D269/10000</f>
        <v>0.18397741090866668</v>
      </c>
      <c r="E269" s="30">
        <f>'Treasury Yields by Qtr'!E25+'Current Spreads by Qtr'!E269/10000</f>
        <v>0.15014437256566665</v>
      </c>
      <c r="F269" s="30">
        <f>'Treasury Yields by Qtr'!F25+'Current Spreads by Qtr'!F269/10000</f>
        <v>0.17379104504933329</v>
      </c>
      <c r="G269" s="30">
        <f>'Treasury Yields by Qtr'!G25+'Current Spreads by Qtr'!G269/10000</f>
        <v>0.21430255782033333</v>
      </c>
      <c r="H269" s="30">
        <f>'Treasury Yields by Qtr'!H25+'Current Spreads by Qtr'!H269/10000</f>
        <v>0.26908247853866668</v>
      </c>
      <c r="I269" s="30">
        <f>'Treasury Yields by Qtr'!I25+'Current Spreads by Qtr'!I269/10000</f>
        <v>0.22703018736933336</v>
      </c>
      <c r="J269" s="30">
        <f>'Treasury Yields by Qtr'!J25+'Current Spreads by Qtr'!J269/10000</f>
        <v>0.19714562711666672</v>
      </c>
    </row>
    <row r="270" spans="1:10" x14ac:dyDescent="0.25">
      <c r="A270" s="79">
        <f t="shared" si="7"/>
        <v>21</v>
      </c>
      <c r="B270" s="30">
        <f>'Treasury Yields by Qtr'!B26+'Current Spreads by Qtr'!B270/10000</f>
        <v>0.12161682118782836</v>
      </c>
      <c r="C270" s="30">
        <f>'Treasury Yields by Qtr'!C26+'Current Spreads by Qtr'!C270/10000</f>
        <v>0.14007223753866666</v>
      </c>
      <c r="D270" s="30">
        <f>'Treasury Yields by Qtr'!D26+'Current Spreads by Qtr'!D270/10000</f>
        <v>0.18422450178766669</v>
      </c>
      <c r="E270" s="30">
        <f>'Treasury Yields by Qtr'!E26+'Current Spreads by Qtr'!E270/10000</f>
        <v>0.15051818631266667</v>
      </c>
      <c r="F270" s="30">
        <f>'Treasury Yields by Qtr'!F26+'Current Spreads by Qtr'!F270/10000</f>
        <v>0.17420270212033329</v>
      </c>
      <c r="G270" s="30">
        <f>'Treasury Yields by Qtr'!G26+'Current Spreads by Qtr'!G270/10000</f>
        <v>0.21464982314633335</v>
      </c>
      <c r="H270" s="30">
        <f>'Treasury Yields by Qtr'!H26+'Current Spreads by Qtr'!H270/10000</f>
        <v>0.26953663137366668</v>
      </c>
      <c r="I270" s="30">
        <f>'Treasury Yields by Qtr'!I26+'Current Spreads by Qtr'!I270/10000</f>
        <v>0.22751917571433336</v>
      </c>
      <c r="J270" s="30">
        <f>'Treasury Yields by Qtr'!J26+'Current Spreads by Qtr'!J270/10000</f>
        <v>0.19756717652166669</v>
      </c>
    </row>
    <row r="271" spans="1:10" x14ac:dyDescent="0.25">
      <c r="A271" s="79">
        <f t="shared" si="7"/>
        <v>22</v>
      </c>
      <c r="B271" s="30">
        <f>'Treasury Yields by Qtr'!B27+'Current Spreads by Qtr'!B271/10000</f>
        <v>0.12183638750279106</v>
      </c>
      <c r="C271" s="30">
        <f>'Treasury Yields by Qtr'!C27+'Current Spreads by Qtr'!C271/10000</f>
        <v>0.14030415608466668</v>
      </c>
      <c r="D271" s="30">
        <f>'Treasury Yields by Qtr'!D27+'Current Spreads by Qtr'!D271/10000</f>
        <v>0.18445104006866669</v>
      </c>
      <c r="E271" s="30">
        <f>'Treasury Yields by Qtr'!E27+'Current Spreads by Qtr'!E271/10000</f>
        <v>0.15085621361766666</v>
      </c>
      <c r="F271" s="30">
        <f>'Treasury Yields by Qtr'!F27+'Current Spreads by Qtr'!F271/10000</f>
        <v>0.17458059672233331</v>
      </c>
      <c r="G271" s="30">
        <f>'Treasury Yields by Qtr'!G27+'Current Spreads by Qtr'!G271/10000</f>
        <v>0.21497630846233334</v>
      </c>
      <c r="H271" s="30">
        <f>'Treasury Yields by Qtr'!H27+'Current Spreads by Qtr'!H271/10000</f>
        <v>0.26996338774466666</v>
      </c>
      <c r="I271" s="30">
        <f>'Treasury Yields by Qtr'!I27+'Current Spreads by Qtr'!I271/10000</f>
        <v>0.22798465357733336</v>
      </c>
      <c r="J271" s="30">
        <f>'Treasury Yields by Qtr'!J27+'Current Spreads by Qtr'!J271/10000</f>
        <v>0.19795508223066671</v>
      </c>
    </row>
    <row r="272" spans="1:10" x14ac:dyDescent="0.25">
      <c r="A272" s="79">
        <f t="shared" si="7"/>
        <v>23</v>
      </c>
      <c r="B272" s="30">
        <f>'Treasury Yields by Qtr'!B28+'Current Spreads by Qtr'!B272/10000</f>
        <v>0.12204149471050546</v>
      </c>
      <c r="C272" s="30">
        <f>'Treasury Yields by Qtr'!C28+'Current Spreads by Qtr'!C272/10000</f>
        <v>0.14053544730266668</v>
      </c>
      <c r="D272" s="30">
        <f>'Treasury Yields by Qtr'!D28+'Current Spreads by Qtr'!D272/10000</f>
        <v>0.18465812026866668</v>
      </c>
      <c r="E272" s="30">
        <f>'Treasury Yields by Qtr'!E28+'Current Spreads by Qtr'!E272/10000</f>
        <v>0.15115678934666665</v>
      </c>
      <c r="F272" s="30">
        <f>'Treasury Yields by Qtr'!F28+'Current Spreads by Qtr'!F272/10000</f>
        <v>0.1749292637263333</v>
      </c>
      <c r="G272" s="30">
        <f>'Treasury Yields by Qtr'!G28+'Current Spreads by Qtr'!G272/10000</f>
        <v>0.21528694934933335</v>
      </c>
      <c r="H272" s="30">
        <f>'Treasury Yields by Qtr'!H28+'Current Spreads by Qtr'!H272/10000</f>
        <v>0.27036476211866667</v>
      </c>
      <c r="I272" s="30">
        <f>'Treasury Yields by Qtr'!I28+'Current Spreads by Qtr'!I272/10000</f>
        <v>0.22842763311833336</v>
      </c>
      <c r="J272" s="30">
        <f>'Treasury Yields by Qtr'!J28+'Current Spreads by Qtr'!J272/10000</f>
        <v>0.19830958861466672</v>
      </c>
    </row>
    <row r="273" spans="1:89" x14ac:dyDescent="0.25">
      <c r="A273" s="79">
        <f t="shared" si="7"/>
        <v>24</v>
      </c>
      <c r="B273" s="30">
        <f>'Treasury Yields by Qtr'!B29+'Current Spreads by Qtr'!B273/10000</f>
        <v>0.12223485370075876</v>
      </c>
      <c r="C273" s="30">
        <f>'Treasury Yields by Qtr'!C29+'Current Spreads by Qtr'!C273/10000</f>
        <v>0.14076808121266668</v>
      </c>
      <c r="D273" s="30">
        <f>'Treasury Yields by Qtr'!D29+'Current Spreads by Qtr'!D273/10000</f>
        <v>0.18484643965366668</v>
      </c>
      <c r="E273" s="30">
        <f>'Treasury Yields by Qtr'!E29+'Current Spreads by Qtr'!E273/10000</f>
        <v>0.15141782227966666</v>
      </c>
      <c r="F273" s="30">
        <f>'Treasury Yields by Qtr'!F29+'Current Spreads by Qtr'!F273/10000</f>
        <v>0.17524728992033331</v>
      </c>
      <c r="G273" s="30">
        <f>'Treasury Yields by Qtr'!G29+'Current Spreads by Qtr'!G273/10000</f>
        <v>0.21558122022033332</v>
      </c>
      <c r="H273" s="30">
        <f>'Treasury Yields by Qtr'!H29+'Current Spreads by Qtr'!H273/10000</f>
        <v>0.27073895116366664</v>
      </c>
      <c r="I273" s="30">
        <f>'Treasury Yields by Qtr'!I29+'Current Spreads by Qtr'!I273/10000</f>
        <v>0.22884589913033337</v>
      </c>
      <c r="J273" s="30">
        <f>'Treasury Yields by Qtr'!J29+'Current Spreads by Qtr'!J273/10000</f>
        <v>0.19862798765566669</v>
      </c>
    </row>
    <row r="274" spans="1:89" x14ac:dyDescent="0.25">
      <c r="A274" s="79">
        <f t="shared" si="7"/>
        <v>25</v>
      </c>
      <c r="B274" s="30">
        <f>'Treasury Yields by Qtr'!B30+'Current Spreads by Qtr'!B274/10000</f>
        <v>0.12241871763652706</v>
      </c>
      <c r="C274" s="30">
        <f>'Treasury Yields by Qtr'!C30+'Current Spreads by Qtr'!C274/10000</f>
        <v>0.14100374109666666</v>
      </c>
      <c r="D274" s="30">
        <f>'Treasury Yields by Qtr'!D30+'Current Spreads by Qtr'!D274/10000</f>
        <v>0.18501657054966669</v>
      </c>
      <c r="E274" s="30">
        <f>'Treasury Yields by Qtr'!E30+'Current Spreads by Qtr'!E274/10000</f>
        <v>0.15163713094466666</v>
      </c>
      <c r="F274" s="30">
        <f>'Treasury Yields by Qtr'!F30+'Current Spreads by Qtr'!F274/10000</f>
        <v>0.17553371491633329</v>
      </c>
      <c r="G274" s="30">
        <f>'Treasury Yields by Qtr'!G30+'Current Spreads by Qtr'!G274/10000</f>
        <v>0.21585937631633334</v>
      </c>
      <c r="H274" s="30">
        <f>'Treasury Yields by Qtr'!H30+'Current Spreads by Qtr'!H274/10000</f>
        <v>0.27108097674266668</v>
      </c>
      <c r="I274" s="30">
        <f>'Treasury Yields by Qtr'!I30+'Current Spreads by Qtr'!I274/10000</f>
        <v>0.22923383805533337</v>
      </c>
      <c r="J274" s="30">
        <f>'Treasury Yields by Qtr'!J30+'Current Spreads by Qtr'!J274/10000</f>
        <v>0.19890483270766671</v>
      </c>
    </row>
    <row r="275" spans="1:89" x14ac:dyDescent="0.25">
      <c r="A275" s="79">
        <f t="shared" si="7"/>
        <v>26</v>
      </c>
      <c r="B275" s="30">
        <f>'Treasury Yields by Qtr'!B31+'Current Spreads by Qtr'!B275/10000</f>
        <v>0.12259521230887677</v>
      </c>
      <c r="C275" s="30">
        <f>'Treasury Yields by Qtr'!C31+'Current Spreads by Qtr'!C275/10000</f>
        <v>0.14124404533066667</v>
      </c>
      <c r="D275" s="30">
        <f>'Treasury Yields by Qtr'!D31+'Current Spreads by Qtr'!D275/10000</f>
        <v>0.18516859281566667</v>
      </c>
      <c r="E275" s="30">
        <f>'Treasury Yields by Qtr'!E31+'Current Spreads by Qtr'!E275/10000</f>
        <v>0.15181189168566667</v>
      </c>
      <c r="F275" s="30">
        <f>'Treasury Yields by Qtr'!F31+'Current Spreads by Qtr'!F275/10000</f>
        <v>0.1757850266603333</v>
      </c>
      <c r="G275" s="30">
        <f>'Treasury Yields by Qtr'!G31+'Current Spreads by Qtr'!G275/10000</f>
        <v>0.21611907088833335</v>
      </c>
      <c r="H275" s="30">
        <f>'Treasury Yields by Qtr'!H31+'Current Spreads by Qtr'!H275/10000</f>
        <v>0.27138907803966666</v>
      </c>
      <c r="I275" s="30">
        <f>'Treasury Yields by Qtr'!I31+'Current Spreads by Qtr'!I275/10000</f>
        <v>0.22958937155933337</v>
      </c>
      <c r="J275" s="30">
        <f>'Treasury Yields by Qtr'!J31+'Current Spreads by Qtr'!J275/10000</f>
        <v>0.19913759895966671</v>
      </c>
    </row>
    <row r="276" spans="1:89" x14ac:dyDescent="0.25">
      <c r="A276" s="79">
        <f t="shared" si="7"/>
        <v>27</v>
      </c>
      <c r="B276" s="30">
        <f>'Treasury Yields by Qtr'!B32+'Current Spreads by Qtr'!B276/10000</f>
        <v>0.12276588981651537</v>
      </c>
      <c r="C276" s="30">
        <f>'Treasury Yields by Qtr'!C32+'Current Spreads by Qtr'!C276/10000</f>
        <v>0.14149026049166666</v>
      </c>
      <c r="D276" s="30">
        <f>'Treasury Yields by Qtr'!D32+'Current Spreads by Qtr'!D276/10000</f>
        <v>0.18530274142166669</v>
      </c>
      <c r="E276" s="30">
        <f>'Treasury Yields by Qtr'!E32+'Current Spreads by Qtr'!E276/10000</f>
        <v>0.15193956011666665</v>
      </c>
      <c r="F276" s="30">
        <f>'Treasury Yields by Qtr'!F32+'Current Spreads by Qtr'!F276/10000</f>
        <v>0.17600018359933331</v>
      </c>
      <c r="G276" s="30">
        <f>'Treasury Yields by Qtr'!G32+'Current Spreads by Qtr'!G276/10000</f>
        <v>0.21636024459833333</v>
      </c>
      <c r="H276" s="30">
        <f>'Treasury Yields by Qtr'!H32+'Current Spreads by Qtr'!H276/10000</f>
        <v>0.27166019537566666</v>
      </c>
      <c r="I276" s="30">
        <f>'Treasury Yields by Qtr'!I32+'Current Spreads by Qtr'!I276/10000</f>
        <v>0.22990910283633337</v>
      </c>
      <c r="J276" s="30">
        <f>'Treasury Yields by Qtr'!J32+'Current Spreads by Qtr'!J276/10000</f>
        <v>0.19932248615766671</v>
      </c>
    </row>
    <row r="277" spans="1:89" x14ac:dyDescent="0.25">
      <c r="A277" s="79">
        <f t="shared" si="7"/>
        <v>28</v>
      </c>
      <c r="B277" s="30">
        <f>'Treasury Yields by Qtr'!B33+'Current Spreads by Qtr'!B277/10000</f>
        <v>0.12293254132219687</v>
      </c>
      <c r="C277" s="30">
        <f>'Treasury Yields by Qtr'!C33+'Current Spreads by Qtr'!C277/10000</f>
        <v>0.14174383670466667</v>
      </c>
      <c r="D277" s="30">
        <f>'Treasury Yields by Qtr'!D33+'Current Spreads by Qtr'!D277/10000</f>
        <v>0.18541902206266669</v>
      </c>
      <c r="E277" s="30">
        <f>'Treasury Yields by Qtr'!E33+'Current Spreads by Qtr'!E277/10000</f>
        <v>0.15201728001466666</v>
      </c>
      <c r="F277" s="30">
        <f>'Treasury Yields by Qtr'!F33+'Current Spreads by Qtr'!F277/10000</f>
        <v>0.17617688011033331</v>
      </c>
      <c r="G277" s="30">
        <f>'Treasury Yields by Qtr'!G33+'Current Spreads by Qtr'!G277/10000</f>
        <v>0.21658203843733334</v>
      </c>
      <c r="H277" s="30">
        <f>'Treasury Yields by Qtr'!H33+'Current Spreads by Qtr'!H277/10000</f>
        <v>0.27189187759266664</v>
      </c>
      <c r="I277" s="30">
        <f>'Treasury Yields by Qtr'!I33+'Current Spreads by Qtr'!I277/10000</f>
        <v>0.23019041563533335</v>
      </c>
      <c r="J277" s="30">
        <f>'Treasury Yields by Qtr'!J33+'Current Spreads by Qtr'!J277/10000</f>
        <v>0.19945630513266671</v>
      </c>
    </row>
    <row r="278" spans="1:89" x14ac:dyDescent="0.25">
      <c r="A278" s="79">
        <f t="shared" si="7"/>
        <v>29</v>
      </c>
      <c r="B278" s="30">
        <f>'Treasury Yields by Qtr'!B34+'Current Spreads by Qtr'!B278/10000</f>
        <v>0.12309668220916506</v>
      </c>
      <c r="C278" s="30">
        <f>'Treasury Yields by Qtr'!C34+'Current Spreads by Qtr'!C278/10000</f>
        <v>0.14200609656266666</v>
      </c>
      <c r="D278" s="30">
        <f>'Treasury Yields by Qtr'!D34+'Current Spreads by Qtr'!D278/10000</f>
        <v>0.18551740235166669</v>
      </c>
      <c r="E278" s="30">
        <f>'Treasury Yields by Qtr'!E34+'Current Spreads by Qtr'!E278/10000</f>
        <v>0.15204217451266666</v>
      </c>
      <c r="F278" s="30">
        <f>'Treasury Yields by Qtr'!F34+'Current Spreads by Qtr'!F278/10000</f>
        <v>0.17631328764733328</v>
      </c>
      <c r="G278" s="30">
        <f>'Treasury Yields by Qtr'!G34+'Current Spreads by Qtr'!G278/10000</f>
        <v>0.21678386213533335</v>
      </c>
      <c r="H278" s="30">
        <f>'Treasury Yields by Qtr'!H34+'Current Spreads by Qtr'!H278/10000</f>
        <v>0.27207963148666664</v>
      </c>
      <c r="I278" s="30">
        <f>'Treasury Yields by Qtr'!I34+'Current Spreads by Qtr'!I278/10000</f>
        <v>0.23042843144233335</v>
      </c>
      <c r="J278" s="30">
        <f>'Treasury Yields by Qtr'!J34+'Current Spreads by Qtr'!J278/10000</f>
        <v>0.1995343956576667</v>
      </c>
    </row>
    <row r="279" spans="1:89" x14ac:dyDescent="0.25">
      <c r="A279" s="79">
        <f t="shared" si="7"/>
        <v>30</v>
      </c>
      <c r="B279" s="30">
        <f>'Treasury Yields by Qtr'!B35+'Current Spreads by Qtr'!B279/10000</f>
        <v>0.12325985208995256</v>
      </c>
      <c r="C279" s="30">
        <f>'Treasury Yields by Qtr'!C35+'Current Spreads by Qtr'!C279/10000</f>
        <v>0.14227838792866668</v>
      </c>
      <c r="D279" s="30">
        <f>'Treasury Yields by Qtr'!D35+'Current Spreads by Qtr'!D279/10000</f>
        <v>0.18559750148266668</v>
      </c>
      <c r="E279" s="30">
        <f>'Treasury Yields by Qtr'!E35+'Current Spreads by Qtr'!E279/10000</f>
        <v>0.15201089886866667</v>
      </c>
      <c r="F279" s="30">
        <f>'Treasury Yields by Qtr'!F35+'Current Spreads by Qtr'!F279/10000</f>
        <v>0.17640603836233329</v>
      </c>
      <c r="G279" s="30">
        <f>'Treasury Yields by Qtr'!G35+'Current Spreads by Qtr'!G279/10000</f>
        <v>0.21696344064733333</v>
      </c>
      <c r="H279" s="30">
        <f>'Treasury Yields by Qtr'!H35+'Current Spreads by Qtr'!H279/10000</f>
        <v>0.27222093326366664</v>
      </c>
      <c r="I279" s="30">
        <f>'Treasury Yields by Qtr'!I35+'Current Spreads by Qtr'!I279/10000</f>
        <v>0.23062046861333335</v>
      </c>
      <c r="J279" s="30">
        <f>'Treasury Yields by Qtr'!J35+'Current Spreads by Qtr'!J279/10000</f>
        <v>0.19955349480466672</v>
      </c>
    </row>
    <row r="282" spans="1:89" x14ac:dyDescent="0.25">
      <c r="A282" t="s">
        <v>78</v>
      </c>
      <c r="K282" s="3" t="s">
        <v>79</v>
      </c>
      <c r="U282" s="3" t="s">
        <v>80</v>
      </c>
      <c r="V282" s="3"/>
      <c r="W282" s="3"/>
      <c r="X282" s="3"/>
      <c r="Y282" s="3"/>
      <c r="Z282" s="3"/>
      <c r="AA282" s="3"/>
      <c r="AB282" s="3"/>
      <c r="AC282" s="3"/>
      <c r="AE282" s="3" t="s">
        <v>65</v>
      </c>
      <c r="AF282" s="3"/>
      <c r="AG282" s="3"/>
      <c r="AH282" s="3"/>
      <c r="AI282" s="3"/>
      <c r="AJ282" s="3"/>
      <c r="AK282" s="3"/>
      <c r="AL282" s="3"/>
      <c r="AM282" s="3"/>
      <c r="AO282" s="3" t="s">
        <v>81</v>
      </c>
      <c r="AY282" s="3" t="s">
        <v>109</v>
      </c>
      <c r="AZ282" s="3"/>
      <c r="BA282" s="3"/>
      <c r="BB282" s="3"/>
      <c r="BC282" s="3"/>
      <c r="BD282" s="3"/>
      <c r="BE282" s="3"/>
      <c r="BF282" s="3"/>
      <c r="BG282" s="3"/>
      <c r="BI282" s="3" t="s">
        <v>111</v>
      </c>
      <c r="BJ282" s="3"/>
      <c r="BK282" s="3"/>
      <c r="BL282" s="3"/>
      <c r="BM282" s="3"/>
      <c r="BN282" s="3"/>
      <c r="BO282" s="3"/>
      <c r="BP282" s="3"/>
      <c r="BQ282" s="3"/>
      <c r="BS282" s="3" t="s">
        <v>124</v>
      </c>
      <c r="CC282" s="3" t="s">
        <v>139</v>
      </c>
      <c r="CD282" s="3"/>
      <c r="CE282" s="3"/>
      <c r="CF282" s="3"/>
      <c r="CG282" s="3"/>
      <c r="CH282" s="3"/>
      <c r="CI282" s="3"/>
      <c r="CJ282" s="3"/>
      <c r="CK282" s="3"/>
    </row>
    <row r="283" spans="1:89" x14ac:dyDescent="0.25">
      <c r="K283" s="3"/>
      <c r="U283" s="3"/>
      <c r="V283" s="3"/>
      <c r="W283" s="3"/>
      <c r="X283" s="3"/>
      <c r="Y283" s="3"/>
      <c r="Z283" s="3"/>
      <c r="AA283" s="3"/>
      <c r="AB283" s="3"/>
      <c r="AC283" s="3"/>
      <c r="AE283" s="3"/>
      <c r="AF283" s="3"/>
      <c r="AG283" s="3"/>
      <c r="AH283" s="3"/>
      <c r="AI283" s="3"/>
      <c r="AJ283" s="3"/>
      <c r="AK283" s="3"/>
      <c r="AL283" s="3"/>
      <c r="AM283" s="3"/>
      <c r="AY283" s="3"/>
      <c r="AZ283" s="3"/>
      <c r="BA283" s="3"/>
      <c r="BB283" s="3"/>
      <c r="BC283" s="3"/>
      <c r="BD283" s="3"/>
      <c r="BE283" s="3"/>
      <c r="BF283" s="3"/>
      <c r="BG283" s="3"/>
      <c r="BI283" s="3"/>
      <c r="BJ283" s="3"/>
      <c r="BK283" s="3"/>
      <c r="BL283" s="3"/>
      <c r="BM283" s="3"/>
      <c r="BN283" s="3"/>
      <c r="BO283" s="3"/>
      <c r="BP283" s="3"/>
      <c r="BQ283" s="3"/>
      <c r="CC283" s="3"/>
      <c r="CD283" s="3"/>
      <c r="CE283" s="3"/>
      <c r="CF283" s="3"/>
      <c r="CG283" s="3"/>
      <c r="CH283" s="3"/>
      <c r="CI283" s="3"/>
      <c r="CJ283" s="3"/>
      <c r="CK283" s="3"/>
    </row>
    <row r="284" spans="1:89" x14ac:dyDescent="0.25">
      <c r="A284" s="28" t="s">
        <v>51</v>
      </c>
      <c r="B284" s="28" t="s">
        <v>66</v>
      </c>
      <c r="C284" s="28" t="s">
        <v>67</v>
      </c>
      <c r="D284" s="28" t="s">
        <v>68</v>
      </c>
      <c r="E284" s="28" t="s">
        <v>69</v>
      </c>
      <c r="F284" s="28" t="s">
        <v>70</v>
      </c>
      <c r="G284" s="28" t="s">
        <v>71</v>
      </c>
      <c r="H284" s="28" t="s">
        <v>72</v>
      </c>
      <c r="I284" s="28" t="s">
        <v>73</v>
      </c>
      <c r="K284" s="28" t="s">
        <v>51</v>
      </c>
      <c r="L284" s="28" t="s">
        <v>66</v>
      </c>
      <c r="M284" s="28" t="s">
        <v>67</v>
      </c>
      <c r="N284" s="28" t="s">
        <v>68</v>
      </c>
      <c r="O284" s="28" t="s">
        <v>69</v>
      </c>
      <c r="P284" s="28" t="s">
        <v>70</v>
      </c>
      <c r="Q284" s="28" t="s">
        <v>71</v>
      </c>
      <c r="R284" s="28" t="s">
        <v>72</v>
      </c>
      <c r="S284" s="28" t="s">
        <v>73</v>
      </c>
      <c r="U284" s="28" t="s">
        <v>51</v>
      </c>
      <c r="V284" s="28" t="s">
        <v>66</v>
      </c>
      <c r="W284" s="28" t="s">
        <v>67</v>
      </c>
      <c r="X284" s="28" t="s">
        <v>68</v>
      </c>
      <c r="Y284" s="28" t="s">
        <v>69</v>
      </c>
      <c r="Z284" s="28" t="s">
        <v>70</v>
      </c>
      <c r="AA284" s="28" t="s">
        <v>71</v>
      </c>
      <c r="AB284" s="28" t="s">
        <v>72</v>
      </c>
      <c r="AC284" s="28" t="s">
        <v>73</v>
      </c>
      <c r="AE284" s="28" t="s">
        <v>51</v>
      </c>
      <c r="AF284" s="28" t="s">
        <v>66</v>
      </c>
      <c r="AG284" s="28" t="s">
        <v>67</v>
      </c>
      <c r="AH284" s="28" t="s">
        <v>68</v>
      </c>
      <c r="AI284" s="28" t="s">
        <v>69</v>
      </c>
      <c r="AJ284" s="28" t="s">
        <v>70</v>
      </c>
      <c r="AK284" s="28" t="s">
        <v>71</v>
      </c>
      <c r="AL284" s="28" t="s">
        <v>72</v>
      </c>
      <c r="AM284" s="28" t="s">
        <v>73</v>
      </c>
      <c r="AO284" s="28" t="s">
        <v>51</v>
      </c>
      <c r="AP284" s="28" t="s">
        <v>66</v>
      </c>
      <c r="AQ284" s="28" t="s">
        <v>67</v>
      </c>
      <c r="AR284" s="28" t="s">
        <v>68</v>
      </c>
      <c r="AS284" s="28" t="s">
        <v>69</v>
      </c>
      <c r="AT284" s="28" t="s">
        <v>70</v>
      </c>
      <c r="AU284" s="28" t="s">
        <v>71</v>
      </c>
      <c r="AV284" s="28" t="s">
        <v>72</v>
      </c>
      <c r="AW284" s="28" t="s">
        <v>73</v>
      </c>
      <c r="AY284" s="28" t="s">
        <v>51</v>
      </c>
      <c r="AZ284" s="28" t="s">
        <v>66</v>
      </c>
      <c r="BA284" s="28" t="s">
        <v>67</v>
      </c>
      <c r="BB284" s="28" t="s">
        <v>68</v>
      </c>
      <c r="BC284" s="28" t="s">
        <v>69</v>
      </c>
      <c r="BD284" s="28" t="s">
        <v>70</v>
      </c>
      <c r="BE284" s="28" t="s">
        <v>71</v>
      </c>
      <c r="BF284" s="28" t="s">
        <v>72</v>
      </c>
      <c r="BG284" s="28" t="s">
        <v>73</v>
      </c>
      <c r="BI284" s="28" t="s">
        <v>51</v>
      </c>
      <c r="BJ284" s="28" t="s">
        <v>66</v>
      </c>
      <c r="BK284" s="28" t="s">
        <v>67</v>
      </c>
      <c r="BL284" s="28" t="s">
        <v>68</v>
      </c>
      <c r="BM284" s="28" t="s">
        <v>69</v>
      </c>
      <c r="BN284" s="28" t="s">
        <v>70</v>
      </c>
      <c r="BO284" s="28" t="s">
        <v>71</v>
      </c>
      <c r="BP284" s="28" t="s">
        <v>72</v>
      </c>
      <c r="BQ284" s="28" t="s">
        <v>73</v>
      </c>
      <c r="BS284" s="28" t="s">
        <v>51</v>
      </c>
      <c r="BT284" s="28" t="s">
        <v>66</v>
      </c>
      <c r="BU284" s="28" t="s">
        <v>67</v>
      </c>
      <c r="BV284" s="28" t="s">
        <v>68</v>
      </c>
      <c r="BW284" s="28" t="s">
        <v>69</v>
      </c>
      <c r="BX284" s="28" t="s">
        <v>70</v>
      </c>
      <c r="BY284" s="28" t="s">
        <v>71</v>
      </c>
      <c r="BZ284" s="28" t="s">
        <v>72</v>
      </c>
      <c r="CA284" s="28" t="s">
        <v>73</v>
      </c>
      <c r="CC284" s="28" t="s">
        <v>51</v>
      </c>
      <c r="CD284" s="28" t="s">
        <v>66</v>
      </c>
      <c r="CE284" s="28" t="s">
        <v>67</v>
      </c>
      <c r="CF284" s="28" t="s">
        <v>68</v>
      </c>
      <c r="CG284" s="28" t="s">
        <v>69</v>
      </c>
      <c r="CH284" s="28" t="s">
        <v>70</v>
      </c>
      <c r="CI284" s="28" t="s">
        <v>71</v>
      </c>
      <c r="CJ284" s="28" t="s">
        <v>72</v>
      </c>
      <c r="CK284" s="28" t="s">
        <v>73</v>
      </c>
    </row>
    <row r="285" spans="1:89" x14ac:dyDescent="0.25">
      <c r="A285" s="79">
        <v>1</v>
      </c>
      <c r="B285" s="30">
        <f>B5</f>
        <v>2.4064015245159019E-3</v>
      </c>
      <c r="C285" s="30">
        <f>B40</f>
        <v>3.2152749971069271E-3</v>
      </c>
      <c r="D285" s="30">
        <f>B75</f>
        <v>4.8489065089813788E-3</v>
      </c>
      <c r="E285" s="30">
        <f>B110</f>
        <v>8.9167086685495184E-3</v>
      </c>
      <c r="F285" s="30">
        <f>B145</f>
        <v>2.9772374960337439E-2</v>
      </c>
      <c r="G285" s="30">
        <f>B180</f>
        <v>4.2723608684077055E-2</v>
      </c>
      <c r="H285" s="30">
        <f>B215</f>
        <v>7.2427099092476549E-2</v>
      </c>
      <c r="I285" s="30">
        <f>B250</f>
        <v>9.2229426031409559E-2</v>
      </c>
      <c r="K285" s="79">
        <v>1</v>
      </c>
      <c r="L285" s="30">
        <f>C5</f>
        <v>4.6119985960000002E-3</v>
      </c>
      <c r="M285" s="30">
        <f>C40</f>
        <v>6.2237485960000005E-3</v>
      </c>
      <c r="N285" s="30">
        <f>C75</f>
        <v>8.1854985960000005E-3</v>
      </c>
      <c r="O285" s="30">
        <f>C110</f>
        <v>1.3815748596E-2</v>
      </c>
      <c r="P285" s="30">
        <f>C145</f>
        <v>3.6469998595999996E-2</v>
      </c>
      <c r="Q285" s="30">
        <f>C180</f>
        <v>5.4058998596000003E-2</v>
      </c>
      <c r="R285" s="30">
        <f>C215</f>
        <v>9.2054998595999998E-2</v>
      </c>
      <c r="S285" s="30">
        <f>C250</f>
        <v>0.11738566526266667</v>
      </c>
      <c r="U285" s="79">
        <v>1</v>
      </c>
      <c r="V285" s="30">
        <f>D5</f>
        <v>7.4897293340000001E-3</v>
      </c>
      <c r="W285" s="30">
        <f>D40</f>
        <v>8.8472293340000011E-3</v>
      </c>
      <c r="X285" s="30">
        <f>D75</f>
        <v>1.1999729334000002E-2</v>
      </c>
      <c r="Y285" s="30">
        <f>D110</f>
        <v>1.9609729334000001E-2</v>
      </c>
      <c r="Z285" s="30">
        <f>D145</f>
        <v>4.1665229334000006E-2</v>
      </c>
      <c r="AA285" s="30">
        <f>D180</f>
        <v>6.0222229333999996E-2</v>
      </c>
      <c r="AB285" s="30">
        <f>D215</f>
        <v>0.121798229334</v>
      </c>
      <c r="AC285" s="30">
        <f>D250</f>
        <v>0.16284889600066668</v>
      </c>
      <c r="AE285" s="79">
        <v>1</v>
      </c>
      <c r="AF285" s="30">
        <f>E5</f>
        <v>5.1007163850000006E-3</v>
      </c>
      <c r="AG285" s="30">
        <f>E40</f>
        <v>6.6887163849999997E-3</v>
      </c>
      <c r="AH285" s="30">
        <f>E75</f>
        <v>8.9892163850000019E-3</v>
      </c>
      <c r="AI285" s="30">
        <f>E110</f>
        <v>1.2687216385E-2</v>
      </c>
      <c r="AJ285" s="30">
        <f>E145</f>
        <v>3.5922716384999998E-2</v>
      </c>
      <c r="AK285" s="30">
        <f>E180</f>
        <v>5.3991716384999999E-2</v>
      </c>
      <c r="AL285" s="30">
        <f>E215</f>
        <v>9.6061716384999996E-2</v>
      </c>
      <c r="AM285" s="30">
        <f>E250</f>
        <v>0.12410838305166666</v>
      </c>
      <c r="AO285" s="79">
        <v>1</v>
      </c>
      <c r="AP285" s="30">
        <f t="shared" ref="AP285:AP314" si="8">F5</f>
        <v>6.4187428249999996E-3</v>
      </c>
      <c r="AQ285" s="30">
        <f>F40</f>
        <v>8.6492428250000003E-3</v>
      </c>
      <c r="AR285" s="30">
        <f t="shared" ref="AR285:AR314" si="9">F75</f>
        <v>1.1263242825E-2</v>
      </c>
      <c r="AS285" s="30">
        <f t="shared" ref="AS285:AS314" si="10">F110</f>
        <v>1.5928242825000001E-2</v>
      </c>
      <c r="AT285" s="30">
        <f t="shared" ref="AT285:AT314" si="11">F145</f>
        <v>4.3004242824999997E-2</v>
      </c>
      <c r="AU285" s="30">
        <f t="shared" ref="AU285:AU314" si="12">F180</f>
        <v>6.2052242825000006E-2</v>
      </c>
      <c r="AV285" s="30">
        <f t="shared" ref="AV285:AV314" si="13">F215</f>
        <v>0.11546924282499998</v>
      </c>
      <c r="AW285" s="30">
        <f t="shared" ref="AW285:AW314" si="14">F250</f>
        <v>0.15108057615833331</v>
      </c>
      <c r="AX285" s="105"/>
      <c r="AY285" s="79">
        <v>1</v>
      </c>
      <c r="AZ285" s="104">
        <f ca="1">OFFSET($G$5,$AY285-1,0)</f>
        <v>9.4767384160000002E-3</v>
      </c>
      <c r="BA285" s="104">
        <f ca="1">OFFSET($G$5,$AY285+34,0)</f>
        <v>1.2085238416E-2</v>
      </c>
      <c r="BB285" s="104">
        <f ca="1">OFFSET($G$5,$AY285+69,0)</f>
        <v>1.5007738416000001E-2</v>
      </c>
      <c r="BC285" s="104">
        <f ca="1">OFFSET($G$5,$AY285+104,0)</f>
        <v>2.1070238416E-2</v>
      </c>
      <c r="BD285" s="104">
        <f ca="1">OFFSET($G$5,$AY285+139,0)</f>
        <v>5.0404238416000002E-2</v>
      </c>
      <c r="BE285" s="104">
        <f ca="1">OFFSET($G$5,$AY285+174,0)</f>
        <v>7.4428238416000006E-2</v>
      </c>
      <c r="BF285" s="104">
        <f ca="1">OFFSET($G$5,$AY285+209,0)</f>
        <v>0.146286238416</v>
      </c>
      <c r="BG285" s="104">
        <f ca="1">OFFSET($G$5,$AY285+244,0)</f>
        <v>0.19419157174933332</v>
      </c>
      <c r="BI285" s="79">
        <v>1</v>
      </c>
      <c r="BJ285" s="104">
        <f t="shared" ref="BJ285:BJ314" ca="1" si="15">OFFSET($H$5,$AY285-1,0)</f>
        <v>8.8361839310000002E-3</v>
      </c>
      <c r="BK285" s="104">
        <f t="shared" ref="BK285:BK314" ca="1" si="16">OFFSET($H$5,$AY285+34,0)</f>
        <v>1.1629183931000001E-2</v>
      </c>
      <c r="BL285" s="104">
        <f t="shared" ref="BL285:BL314" ca="1" si="17">OFFSET($H$5,$AY285+69,0)</f>
        <v>1.4397683930999999E-2</v>
      </c>
      <c r="BM285" s="104">
        <f t="shared" ref="BM285:BM314" ca="1" si="18">OFFSET($H$5,$AY285+104,0)</f>
        <v>2.2652683930999999E-2</v>
      </c>
      <c r="BN285" s="104">
        <f t="shared" ref="BN285:BN314" ca="1" si="19">OFFSET($H$5,$AY285+139,0)</f>
        <v>5.4544683930999996E-2</v>
      </c>
      <c r="BO285" s="104">
        <f t="shared" ref="BO285:BO314" ca="1" si="20">OFFSET($H$5,$AY285+174,0)</f>
        <v>8.2966683930999999E-2</v>
      </c>
      <c r="BP285" s="104">
        <f t="shared" ref="BP285:BP314" ca="1" si="21">OFFSET($H$5,$AY285+209,0)</f>
        <v>0.184307683931</v>
      </c>
      <c r="BQ285" s="104">
        <f t="shared" ref="BQ285:BQ314" ca="1" si="22">OFFSET($H$5,$AY285+244,0)</f>
        <v>0.25186835059766666</v>
      </c>
      <c r="BS285" s="79">
        <v>1</v>
      </c>
      <c r="BT285" s="104">
        <f t="shared" ref="BT285:BT314" ca="1" si="23">OFFSET($I$5,$AY285-1,0)</f>
        <v>7.706212778E-3</v>
      </c>
      <c r="BU285" s="104">
        <f t="shared" ref="BU285:BU314" ca="1" si="24">OFFSET($I$5,$AY285+34,0)</f>
        <v>9.5502127780000001E-3</v>
      </c>
      <c r="BV285" s="104">
        <f t="shared" ref="BV285:BV314" ca="1" si="25">OFFSET($I$5,$AY285+69,0)</f>
        <v>1.1477712777999999E-2</v>
      </c>
      <c r="BW285" s="104">
        <f t="shared" ref="BW285:BW314" ca="1" si="26">OFFSET($I$5,$AY285+104,0)</f>
        <v>1.6542212777999998E-2</v>
      </c>
      <c r="BX285" s="104">
        <f t="shared" ref="BX285:BX314" ca="1" si="27">OFFSET($I$5,$AY285+139,0)</f>
        <v>4.5628712778E-2</v>
      </c>
      <c r="BY285" s="104">
        <f t="shared" ref="BY285:BY314" ca="1" si="28">OFFSET($I$5,$AY285+174,0)</f>
        <v>6.6504712778000005E-2</v>
      </c>
      <c r="BZ285" s="104">
        <f t="shared" ref="BZ285:BZ314" ca="1" si="29">OFFSET($I$5,$AY285+209,0)</f>
        <v>0.15389071277800004</v>
      </c>
      <c r="CA285" s="104">
        <f t="shared" ref="CA285:CA314" ca="1" si="30">OFFSET($I$5,$AY285+244,0)</f>
        <v>0.21214804611133337</v>
      </c>
      <c r="CC285" s="79">
        <v>1</v>
      </c>
      <c r="CD285" s="104">
        <f t="shared" ref="CD285:CD314" ca="1" si="31">OFFSET($J$5,$AY285-1,0)</f>
        <v>9.7076257359999998E-3</v>
      </c>
      <c r="CE285" s="104">
        <f t="shared" ref="CE285:CE314" ca="1" si="32">OFFSET($J$5,$AY285+34,0)</f>
        <v>1.1316125736E-2</v>
      </c>
      <c r="CF285" s="104">
        <f t="shared" ref="CF285:CF314" ca="1" si="33">OFFSET($J$5,$AY285+69,0)</f>
        <v>1.2835125736E-2</v>
      </c>
      <c r="CG285" s="104">
        <f t="shared" ref="CG285:CG314" ca="1" si="34">OFFSET($J$5,$AY285+104,0)</f>
        <v>1.6822625735999998E-2</v>
      </c>
      <c r="CH285" s="104">
        <f t="shared" ref="CH285:CH314" ca="1" si="35">OFFSET($J$5,$AY285+139,0)</f>
        <v>4.1478625735999995E-2</v>
      </c>
      <c r="CI285" s="104">
        <f t="shared" ref="CI285:CI314" ca="1" si="36">OFFSET($J$5,$AY285+174,0)</f>
        <v>5.9882625735999999E-2</v>
      </c>
      <c r="CJ285" s="104">
        <f t="shared" ref="CJ285:CJ314" ca="1" si="37">OFFSET($J$5,$AY285+209,0)</f>
        <v>0.133509625736</v>
      </c>
      <c r="CK285" s="104">
        <f t="shared" ref="CK285:CK314" ca="1" si="38">OFFSET($J$5,$AY285+244,0)</f>
        <v>0.1825942924026667</v>
      </c>
    </row>
    <row r="286" spans="1:89" x14ac:dyDescent="0.25">
      <c r="A286" s="79">
        <f>A285+1</f>
        <v>2</v>
      </c>
      <c r="B286" s="30">
        <f t="shared" ref="B286:B314" si="39">B6</f>
        <v>7.9156601840115089E-3</v>
      </c>
      <c r="C286" s="30">
        <f t="shared" ref="C286:C314" si="40">B41</f>
        <v>8.9729781106887441E-3</v>
      </c>
      <c r="D286" s="30">
        <f t="shared" ref="D286:D314" si="41">B76</f>
        <v>1.0638310703179247E-2</v>
      </c>
      <c r="E286" s="30">
        <f t="shared" ref="E286:E314" si="42">B111</f>
        <v>1.5209848835506625E-2</v>
      </c>
      <c r="F286" s="30">
        <f t="shared" ref="F286:F314" si="43">B146</f>
        <v>3.4708998634292137E-2</v>
      </c>
      <c r="G286" s="30">
        <f t="shared" ref="G286:G314" si="44">B181</f>
        <v>4.7660232358031754E-2</v>
      </c>
      <c r="H286" s="30">
        <f t="shared" ref="H286:H314" si="45">B216</f>
        <v>7.7363722766431248E-2</v>
      </c>
      <c r="I286" s="30">
        <f t="shared" ref="I286:I314" si="46">B251</f>
        <v>9.7166049705364271E-2</v>
      </c>
      <c r="K286" s="79">
        <f>K285+1</f>
        <v>2</v>
      </c>
      <c r="L286" s="30">
        <f t="shared" ref="L286:L314" si="47">C6</f>
        <v>9.2367659880000005E-3</v>
      </c>
      <c r="M286" s="30">
        <f t="shared" ref="M286:M314" si="48">C41</f>
        <v>1.0939765987999998E-2</v>
      </c>
      <c r="N286" s="30">
        <f t="shared" ref="N286:N314" si="49">C76</f>
        <v>1.2910765987999999E-2</v>
      </c>
      <c r="O286" s="30">
        <f t="shared" ref="O286:O314" si="50">C111</f>
        <v>1.9019765987999999E-2</v>
      </c>
      <c r="P286" s="30">
        <f t="shared" ref="P286:P314" si="51">C146</f>
        <v>4.0350765987999998E-2</v>
      </c>
      <c r="Q286" s="30">
        <f t="shared" ref="Q286:Q314" si="52">C181</f>
        <v>5.7939765988000005E-2</v>
      </c>
      <c r="R286" s="30">
        <f t="shared" ref="R286:R314" si="53">C216</f>
        <v>9.5935765987999994E-2</v>
      </c>
      <c r="S286" s="30">
        <f t="shared" ref="S286:S314" si="54">C251</f>
        <v>0.12126643265466666</v>
      </c>
      <c r="U286" s="79">
        <f>U285+1</f>
        <v>2</v>
      </c>
      <c r="V286" s="30">
        <f t="shared" ref="V286:V314" si="55">D6</f>
        <v>1.0914818311E-2</v>
      </c>
      <c r="W286" s="30">
        <f t="shared" ref="W286:W314" si="56">D41</f>
        <v>1.2617818310999999E-2</v>
      </c>
      <c r="X286" s="30">
        <f t="shared" ref="X286:X314" si="57">D76</f>
        <v>1.5715818311E-2</v>
      </c>
      <c r="Y286" s="30">
        <f t="shared" ref="Y286:Y314" si="58">D111</f>
        <v>2.3019818310999998E-2</v>
      </c>
      <c r="Z286" s="30">
        <f t="shared" ref="Z286:Z314" si="59">D146</f>
        <v>4.4382818311000008E-2</v>
      </c>
      <c r="AA286" s="30">
        <f t="shared" ref="AA286:AA314" si="60">D181</f>
        <v>6.2939818310999998E-2</v>
      </c>
      <c r="AB286" s="30">
        <f t="shared" ref="AB286:AB314" si="61">D216</f>
        <v>0.124515818311</v>
      </c>
      <c r="AC286" s="30">
        <f t="shared" ref="AC286:AC314" si="62">D251</f>
        <v>0.16556648497766668</v>
      </c>
      <c r="AE286" s="79">
        <f>AE285+1</f>
        <v>2</v>
      </c>
      <c r="AF286" s="30">
        <f t="shared" ref="AF286:AF314" si="63">E6</f>
        <v>8.8599022730000004E-3</v>
      </c>
      <c r="AG286" s="30">
        <f t="shared" ref="AG286:AG314" si="64">E41</f>
        <v>1.0749902273E-2</v>
      </c>
      <c r="AH286" s="30">
        <f t="shared" ref="AH286:AH314" si="65">E76</f>
        <v>1.2953902273000001E-2</v>
      </c>
      <c r="AI286" s="30">
        <f t="shared" ref="AI286:AI314" si="66">E111</f>
        <v>1.7424902273E-2</v>
      </c>
      <c r="AJ286" s="30">
        <f t="shared" ref="AJ286:AJ314" si="67">E146</f>
        <v>3.9123902273E-2</v>
      </c>
      <c r="AK286" s="30">
        <f t="shared" ref="AK286:AK314" si="68">E181</f>
        <v>5.7192902273000001E-2</v>
      </c>
      <c r="AL286" s="30">
        <f t="shared" ref="AL286:AL314" si="69">E216</f>
        <v>9.9262902272999998E-2</v>
      </c>
      <c r="AM286" s="30">
        <f t="shared" ref="AM286:AM314" si="70">E251</f>
        <v>0.12730956893966666</v>
      </c>
      <c r="AO286" s="79">
        <f>AO285+1</f>
        <v>2</v>
      </c>
      <c r="AP286" s="30">
        <f t="shared" si="8"/>
        <v>1.0009844706999999E-2</v>
      </c>
      <c r="AQ286" s="30">
        <f t="shared" ref="AQ286:AQ314" si="71">F41</f>
        <v>1.2418844707E-2</v>
      </c>
      <c r="AR286" s="30">
        <f t="shared" si="9"/>
        <v>1.4860844707000002E-2</v>
      </c>
      <c r="AS286" s="30">
        <f t="shared" si="10"/>
        <v>2.0292844707000001E-2</v>
      </c>
      <c r="AT286" s="30">
        <f t="shared" si="11"/>
        <v>4.5808844706999995E-2</v>
      </c>
      <c r="AU286" s="30">
        <f t="shared" si="12"/>
        <v>6.4856844707000011E-2</v>
      </c>
      <c r="AV286" s="30">
        <f t="shared" si="13"/>
        <v>0.11827384470699999</v>
      </c>
      <c r="AW286" s="30">
        <f t="shared" si="14"/>
        <v>0.1538851780403333</v>
      </c>
      <c r="AX286" s="105"/>
      <c r="AY286" s="79">
        <f>AY285+1</f>
        <v>2</v>
      </c>
      <c r="AZ286" s="104">
        <f t="shared" ref="AZ286:AZ314" ca="1" si="72">OFFSET($G$5,$AY286-1,0)</f>
        <v>1.3359019114999999E-2</v>
      </c>
      <c r="BA286" s="104">
        <f t="shared" ref="BA286:BA314" ca="1" si="73">OFFSET($G$5,$AY286+34,0)</f>
        <v>1.6221019114999999E-2</v>
      </c>
      <c r="BB286" s="104">
        <f t="shared" ref="BB286:BB314" ca="1" si="74">OFFSET($G$5,$AY286+69,0)</f>
        <v>1.8979019115000002E-2</v>
      </c>
      <c r="BC286" s="104">
        <f t="shared" ref="BC286:BC314" ca="1" si="75">OFFSET($G$5,$AY286+104,0)</f>
        <v>2.5949019114999999E-2</v>
      </c>
      <c r="BD286" s="104">
        <f t="shared" ref="BD286:BD314" ca="1" si="76">OFFSET($G$5,$AY286+139,0)</f>
        <v>5.3585019115E-2</v>
      </c>
      <c r="BE286" s="104">
        <f t="shared" ref="BE286:BE314" ca="1" si="77">OFFSET($G$5,$AY286+174,0)</f>
        <v>7.7609019115000011E-2</v>
      </c>
      <c r="BF286" s="104">
        <f t="shared" ref="BF286:BF314" ca="1" si="78">OFFSET($G$5,$AY286+209,0)</f>
        <v>0.14946701911500002</v>
      </c>
      <c r="BG286" s="104">
        <f t="shared" ref="BG286:BG314" ca="1" si="79">OFFSET($G$5,$AY286+244,0)</f>
        <v>0.19737235244833334</v>
      </c>
      <c r="BI286" s="79">
        <f>BI285+1</f>
        <v>2</v>
      </c>
      <c r="BJ286" s="104">
        <f t="shared" ca="1" si="15"/>
        <v>1.0707086696E-2</v>
      </c>
      <c r="BK286" s="104">
        <f t="shared" ca="1" si="16"/>
        <v>1.4142086695999999E-2</v>
      </c>
      <c r="BL286" s="104">
        <f t="shared" ca="1" si="17"/>
        <v>1.6780086696E-2</v>
      </c>
      <c r="BM286" s="104">
        <f t="shared" ca="1" si="18"/>
        <v>2.5848086696E-2</v>
      </c>
      <c r="BN286" s="104">
        <f t="shared" ca="1" si="19"/>
        <v>5.5887086695999996E-2</v>
      </c>
      <c r="BO286" s="104">
        <f t="shared" ca="1" si="20"/>
        <v>8.4309086695999999E-2</v>
      </c>
      <c r="BP286" s="104">
        <f t="shared" ca="1" si="21"/>
        <v>0.185650086696</v>
      </c>
      <c r="BQ286" s="104">
        <f t="shared" ca="1" si="22"/>
        <v>0.25321075336266663</v>
      </c>
      <c r="BS286" s="79">
        <f>BS285+1</f>
        <v>2</v>
      </c>
      <c r="BT286" s="104">
        <f t="shared" ca="1" si="23"/>
        <v>8.7979657389999997E-3</v>
      </c>
      <c r="BU286" s="104">
        <f t="shared" ca="1" si="24"/>
        <v>1.1296965739000001E-2</v>
      </c>
      <c r="BV286" s="104">
        <f t="shared" ca="1" si="25"/>
        <v>1.3323965739E-2</v>
      </c>
      <c r="BW286" s="104">
        <f t="shared" ca="1" si="26"/>
        <v>1.9102965739E-2</v>
      </c>
      <c r="BX286" s="104">
        <f t="shared" ca="1" si="27"/>
        <v>4.6507965738999998E-2</v>
      </c>
      <c r="BY286" s="104">
        <f t="shared" ca="1" si="28"/>
        <v>6.7383965739000004E-2</v>
      </c>
      <c r="BZ286" s="104">
        <f t="shared" ca="1" si="29"/>
        <v>0.15476996573900004</v>
      </c>
      <c r="CA286" s="104">
        <f t="shared" ca="1" si="30"/>
        <v>0.21302729907233336</v>
      </c>
      <c r="CC286" s="79">
        <f>CC285+1</f>
        <v>2</v>
      </c>
      <c r="CD286" s="104">
        <f t="shared" ca="1" si="31"/>
        <v>1.1031042476000001E-2</v>
      </c>
      <c r="CE286" s="104">
        <f t="shared" ca="1" si="32"/>
        <v>1.3093042476000001E-2</v>
      </c>
      <c r="CF286" s="104">
        <f t="shared" ca="1" si="33"/>
        <v>1.4787042476E-2</v>
      </c>
      <c r="CG286" s="104">
        <f t="shared" ca="1" si="34"/>
        <v>1.9318042476E-2</v>
      </c>
      <c r="CH286" s="104">
        <f t="shared" ca="1" si="35"/>
        <v>4.2712042475999995E-2</v>
      </c>
      <c r="CI286" s="104">
        <f t="shared" ca="1" si="36"/>
        <v>6.1116042475999999E-2</v>
      </c>
      <c r="CJ286" s="104">
        <f t="shared" ca="1" si="37"/>
        <v>0.13474304247600002</v>
      </c>
      <c r="CK286" s="104">
        <f t="shared" ca="1" si="38"/>
        <v>0.18382770914266672</v>
      </c>
    </row>
    <row r="287" spans="1:89" x14ac:dyDescent="0.25">
      <c r="A287" s="79">
        <f t="shared" ref="A287:A314" si="80">A286+1</f>
        <v>3</v>
      </c>
      <c r="B287" s="30">
        <f t="shared" si="39"/>
        <v>1.3562421334988011E-2</v>
      </c>
      <c r="C287" s="30">
        <f t="shared" si="40"/>
        <v>1.4868183715751458E-2</v>
      </c>
      <c r="D287" s="30">
        <f t="shared" si="41"/>
        <v>1.6565217388858012E-2</v>
      </c>
      <c r="E287" s="30">
        <f t="shared" si="42"/>
        <v>2.1640491493944626E-2</v>
      </c>
      <c r="F287" s="30">
        <f t="shared" si="43"/>
        <v>3.9783124799727738E-2</v>
      </c>
      <c r="G287" s="30">
        <f t="shared" si="44"/>
        <v>5.2734358523467348E-2</v>
      </c>
      <c r="H287" s="30">
        <f t="shared" si="45"/>
        <v>8.2437848931866856E-2</v>
      </c>
      <c r="I287" s="30">
        <f t="shared" si="46"/>
        <v>0.10224017587079987</v>
      </c>
      <c r="K287" s="79">
        <f t="shared" ref="K287:K314" si="81">K286+1</f>
        <v>3</v>
      </c>
      <c r="L287" s="30">
        <f t="shared" si="47"/>
        <v>1.4318613632E-2</v>
      </c>
      <c r="M287" s="30">
        <f t="shared" si="48"/>
        <v>1.6112863631999999E-2</v>
      </c>
      <c r="N287" s="30">
        <f t="shared" si="49"/>
        <v>1.8093113632000002E-2</v>
      </c>
      <c r="O287" s="30">
        <f t="shared" si="50"/>
        <v>2.4680863631999998E-2</v>
      </c>
      <c r="P287" s="30">
        <f t="shared" si="51"/>
        <v>4.4688613631999996E-2</v>
      </c>
      <c r="Q287" s="30">
        <f t="shared" si="52"/>
        <v>6.2277613632000003E-2</v>
      </c>
      <c r="R287" s="30">
        <f t="shared" si="53"/>
        <v>0.10027361363200001</v>
      </c>
      <c r="S287" s="30">
        <f t="shared" si="54"/>
        <v>0.12560428029866666</v>
      </c>
      <c r="U287" s="79">
        <f t="shared" ref="U287:U314" si="82">U286+1</f>
        <v>3</v>
      </c>
      <c r="V287" s="30">
        <f t="shared" si="55"/>
        <v>1.4955178064999998E-2</v>
      </c>
      <c r="W287" s="30">
        <f t="shared" si="56"/>
        <v>1.7003678065E-2</v>
      </c>
      <c r="X287" s="30">
        <f t="shared" si="57"/>
        <v>2.0047178064999997E-2</v>
      </c>
      <c r="Y287" s="30">
        <f t="shared" si="58"/>
        <v>2.7045178064999995E-2</v>
      </c>
      <c r="Z287" s="30">
        <f t="shared" si="59"/>
        <v>4.7715678065000003E-2</v>
      </c>
      <c r="AA287" s="30">
        <f t="shared" si="60"/>
        <v>6.6272678064999993E-2</v>
      </c>
      <c r="AB287" s="30">
        <f t="shared" si="61"/>
        <v>0.127848678065</v>
      </c>
      <c r="AC287" s="30">
        <f t="shared" si="62"/>
        <v>0.16889934473166668</v>
      </c>
      <c r="AE287" s="79">
        <f t="shared" ref="AE287:AE314" si="83">AE286+1</f>
        <v>3</v>
      </c>
      <c r="AF287" s="30">
        <f t="shared" si="63"/>
        <v>1.3122714950999998E-2</v>
      </c>
      <c r="AG287" s="30">
        <f t="shared" si="64"/>
        <v>1.5314714950999998E-2</v>
      </c>
      <c r="AH287" s="30">
        <f t="shared" si="65"/>
        <v>1.7422214950999999E-2</v>
      </c>
      <c r="AI287" s="30">
        <f t="shared" si="66"/>
        <v>2.2666214950999998E-2</v>
      </c>
      <c r="AJ287" s="30">
        <f t="shared" si="67"/>
        <v>4.2828714950999991E-2</v>
      </c>
      <c r="AK287" s="30">
        <f t="shared" si="68"/>
        <v>6.0897714950999993E-2</v>
      </c>
      <c r="AL287" s="30">
        <f t="shared" si="69"/>
        <v>0.102967714951</v>
      </c>
      <c r="AM287" s="30">
        <f t="shared" si="70"/>
        <v>0.13101438161766665</v>
      </c>
      <c r="AO287" s="79">
        <f t="shared" ref="AO287:AO314" si="84">AO286+1</f>
        <v>3</v>
      </c>
      <c r="AP287" s="30">
        <f t="shared" si="8"/>
        <v>1.3688197199E-2</v>
      </c>
      <c r="AQ287" s="30">
        <f t="shared" si="71"/>
        <v>1.6275697198999999E-2</v>
      </c>
      <c r="AR287" s="30">
        <f t="shared" si="9"/>
        <v>1.8545697198999997E-2</v>
      </c>
      <c r="AS287" s="30">
        <f t="shared" si="10"/>
        <v>2.4744697199E-2</v>
      </c>
      <c r="AT287" s="30">
        <f t="shared" si="11"/>
        <v>4.8700697198999998E-2</v>
      </c>
      <c r="AU287" s="30">
        <f t="shared" si="12"/>
        <v>6.7748697199000008E-2</v>
      </c>
      <c r="AV287" s="30">
        <f t="shared" si="13"/>
        <v>0.12116569719899999</v>
      </c>
      <c r="AW287" s="30">
        <f t="shared" si="14"/>
        <v>0.1567770305323333</v>
      </c>
      <c r="AX287" s="105"/>
      <c r="AY287" s="79">
        <f t="shared" ref="AY287:AY314" si="85">AY286+1</f>
        <v>3</v>
      </c>
      <c r="AZ287" s="104">
        <f t="shared" ca="1" si="72"/>
        <v>1.6668963802E-2</v>
      </c>
      <c r="BA287" s="104">
        <f t="shared" ca="1" si="73"/>
        <v>1.9784463802E-2</v>
      </c>
      <c r="BB287" s="104">
        <f t="shared" ca="1" si="74"/>
        <v>2.2377963802000002E-2</v>
      </c>
      <c r="BC287" s="104">
        <f t="shared" ca="1" si="75"/>
        <v>3.0255463801999997E-2</v>
      </c>
      <c r="BD287" s="104">
        <f t="shared" ca="1" si="76"/>
        <v>5.6193463802E-2</v>
      </c>
      <c r="BE287" s="104">
        <f t="shared" ca="1" si="77"/>
        <v>8.0217463802000011E-2</v>
      </c>
      <c r="BF287" s="104">
        <f t="shared" ca="1" si="78"/>
        <v>0.15207546380200002</v>
      </c>
      <c r="BG287" s="104">
        <f t="shared" ca="1" si="79"/>
        <v>0.19998079713533334</v>
      </c>
      <c r="BI287" s="79">
        <f t="shared" ref="BI287:BI314" si="86">BI286+1</f>
        <v>3</v>
      </c>
      <c r="BJ287" s="104">
        <f t="shared" ca="1" si="15"/>
        <v>1.2601034439E-2</v>
      </c>
      <c r="BK287" s="104">
        <f t="shared" ca="1" si="16"/>
        <v>1.6678034439000001E-2</v>
      </c>
      <c r="BL287" s="104">
        <f t="shared" ca="1" si="17"/>
        <v>1.9185534439E-2</v>
      </c>
      <c r="BM287" s="104">
        <f t="shared" ca="1" si="18"/>
        <v>2.9066534439000001E-2</v>
      </c>
      <c r="BN287" s="104">
        <f t="shared" ca="1" si="19"/>
        <v>5.7252534438999997E-2</v>
      </c>
      <c r="BO287" s="104">
        <f t="shared" ca="1" si="20"/>
        <v>8.5674534439E-2</v>
      </c>
      <c r="BP287" s="104">
        <f t="shared" ca="1" si="21"/>
        <v>0.18701553443899999</v>
      </c>
      <c r="BQ287" s="104">
        <f t="shared" ca="1" si="22"/>
        <v>0.25457620110566664</v>
      </c>
      <c r="BS287" s="79">
        <f t="shared" ref="BS287:BS314" si="87">BS286+1</f>
        <v>3</v>
      </c>
      <c r="BT287" s="104">
        <f t="shared" ca="1" si="23"/>
        <v>1.0341129336E-2</v>
      </c>
      <c r="BU287" s="104">
        <f t="shared" ca="1" si="24"/>
        <v>1.3495129336E-2</v>
      </c>
      <c r="BV287" s="104">
        <f t="shared" ca="1" si="25"/>
        <v>1.5621629336E-2</v>
      </c>
      <c r="BW287" s="104">
        <f t="shared" ca="1" si="26"/>
        <v>2.2115129335999999E-2</v>
      </c>
      <c r="BX287" s="104">
        <f t="shared" ca="1" si="27"/>
        <v>4.7838629335999999E-2</v>
      </c>
      <c r="BY287" s="104">
        <f t="shared" ca="1" si="28"/>
        <v>6.8714629336000005E-2</v>
      </c>
      <c r="BZ287" s="104">
        <f t="shared" ca="1" si="29"/>
        <v>0.15610062933600002</v>
      </c>
      <c r="CA287" s="104">
        <f t="shared" ca="1" si="30"/>
        <v>0.21435796266933335</v>
      </c>
      <c r="CC287" s="79">
        <f t="shared" ref="CC287:CC314" si="88">CC286+1</f>
        <v>3</v>
      </c>
      <c r="CD287" s="104">
        <f t="shared" ca="1" si="31"/>
        <v>1.2478351976000002E-2</v>
      </c>
      <c r="CE287" s="104">
        <f t="shared" ca="1" si="32"/>
        <v>1.4993851976000002E-2</v>
      </c>
      <c r="CF287" s="104">
        <f t="shared" ca="1" si="33"/>
        <v>1.6862851976000001E-2</v>
      </c>
      <c r="CG287" s="104">
        <f t="shared" ca="1" si="34"/>
        <v>2.1937351976E-2</v>
      </c>
      <c r="CH287" s="104">
        <f t="shared" ca="1" si="35"/>
        <v>4.4069351975999996E-2</v>
      </c>
      <c r="CI287" s="104">
        <f t="shared" ca="1" si="36"/>
        <v>6.2473351975999999E-2</v>
      </c>
      <c r="CJ287" s="104">
        <f t="shared" ca="1" si="37"/>
        <v>0.13610035197600001</v>
      </c>
      <c r="CK287" s="104">
        <f t="shared" ca="1" si="38"/>
        <v>0.1851850186426667</v>
      </c>
    </row>
    <row r="288" spans="1:89" x14ac:dyDescent="0.25">
      <c r="A288" s="79">
        <f t="shared" si="80"/>
        <v>4</v>
      </c>
      <c r="B288" s="30">
        <f t="shared" si="39"/>
        <v>1.8227719391279318E-2</v>
      </c>
      <c r="C288" s="30">
        <f t="shared" si="40"/>
        <v>1.9781926226128975E-2</v>
      </c>
      <c r="D288" s="30">
        <f t="shared" si="41"/>
        <v>2.1510660979851583E-2</v>
      </c>
      <c r="E288" s="30">
        <f t="shared" si="42"/>
        <v>2.7089671057697436E-2</v>
      </c>
      <c r="F288" s="30">
        <f t="shared" si="43"/>
        <v>4.387578787047814E-2</v>
      </c>
      <c r="G288" s="30">
        <f t="shared" si="44"/>
        <v>5.682702159421775E-2</v>
      </c>
      <c r="H288" s="30">
        <f t="shared" si="45"/>
        <v>8.6530512002617258E-2</v>
      </c>
      <c r="I288" s="30">
        <f t="shared" si="46"/>
        <v>0.10633283894155027</v>
      </c>
      <c r="K288" s="79">
        <f t="shared" si="81"/>
        <v>4</v>
      </c>
      <c r="L288" s="30">
        <f t="shared" si="47"/>
        <v>1.8299605478000001E-2</v>
      </c>
      <c r="M288" s="30">
        <f t="shared" si="48"/>
        <v>2.0185105477999999E-2</v>
      </c>
      <c r="N288" s="30">
        <f t="shared" si="49"/>
        <v>2.2174605478000001E-2</v>
      </c>
      <c r="O288" s="30">
        <f t="shared" si="50"/>
        <v>2.9241105477999997E-2</v>
      </c>
      <c r="P288" s="30">
        <f t="shared" si="51"/>
        <v>4.7925605477999997E-2</v>
      </c>
      <c r="Q288" s="30">
        <f t="shared" si="52"/>
        <v>6.5514605478000004E-2</v>
      </c>
      <c r="R288" s="30">
        <f t="shared" si="53"/>
        <v>0.10351060547800001</v>
      </c>
      <c r="S288" s="30">
        <f t="shared" si="54"/>
        <v>0.12884127214466667</v>
      </c>
      <c r="U288" s="79">
        <f t="shared" si="82"/>
        <v>4</v>
      </c>
      <c r="V288" s="30">
        <f t="shared" si="55"/>
        <v>1.8555939569999999E-2</v>
      </c>
      <c r="W288" s="30">
        <f t="shared" si="56"/>
        <v>2.0949939569999999E-2</v>
      </c>
      <c r="X288" s="30">
        <f t="shared" si="57"/>
        <v>2.3938939570000001E-2</v>
      </c>
      <c r="Y288" s="30">
        <f t="shared" si="58"/>
        <v>3.0630939570000001E-2</v>
      </c>
      <c r="Z288" s="30">
        <f t="shared" si="59"/>
        <v>5.0608939570000004E-2</v>
      </c>
      <c r="AA288" s="30">
        <f t="shared" si="60"/>
        <v>6.9165939570000001E-2</v>
      </c>
      <c r="AB288" s="30">
        <f t="shared" si="61"/>
        <v>0.13074193956999999</v>
      </c>
      <c r="AC288" s="30">
        <f t="shared" si="62"/>
        <v>0.17179260623666667</v>
      </c>
      <c r="AE288" s="79">
        <f t="shared" si="83"/>
        <v>4</v>
      </c>
      <c r="AF288" s="30">
        <f t="shared" si="63"/>
        <v>1.7226762972000001E-2</v>
      </c>
      <c r="AG288" s="30">
        <f t="shared" si="64"/>
        <v>1.9720762972000001E-2</v>
      </c>
      <c r="AH288" s="30">
        <f t="shared" si="65"/>
        <v>2.1731762972E-2</v>
      </c>
      <c r="AI288" s="30">
        <f t="shared" si="66"/>
        <v>2.7748762971999998E-2</v>
      </c>
      <c r="AJ288" s="30">
        <f t="shared" si="67"/>
        <v>4.6374762971999994E-2</v>
      </c>
      <c r="AK288" s="30">
        <f t="shared" si="68"/>
        <v>6.4443762971999996E-2</v>
      </c>
      <c r="AL288" s="30">
        <f t="shared" si="69"/>
        <v>0.10651376297200001</v>
      </c>
      <c r="AM288" s="30">
        <f t="shared" si="70"/>
        <v>0.13456042963866666</v>
      </c>
      <c r="AO288" s="79">
        <f t="shared" si="84"/>
        <v>4</v>
      </c>
      <c r="AP288" s="30">
        <f t="shared" si="8"/>
        <v>1.7008921591000002E-2</v>
      </c>
      <c r="AQ288" s="30">
        <f t="shared" si="71"/>
        <v>1.9774921591E-2</v>
      </c>
      <c r="AR288" s="30">
        <f t="shared" si="9"/>
        <v>2.1872921591000002E-2</v>
      </c>
      <c r="AS288" s="30">
        <f t="shared" si="10"/>
        <v>2.8838921590999999E-2</v>
      </c>
      <c r="AT288" s="30">
        <f t="shared" si="11"/>
        <v>5.1234921591000002E-2</v>
      </c>
      <c r="AU288" s="30">
        <f t="shared" si="12"/>
        <v>7.0282921591000011E-2</v>
      </c>
      <c r="AV288" s="30">
        <f t="shared" si="13"/>
        <v>0.12369992159099999</v>
      </c>
      <c r="AW288" s="30">
        <f t="shared" si="14"/>
        <v>0.15931125492433329</v>
      </c>
      <c r="AX288" s="105"/>
      <c r="AY288" s="79">
        <f t="shared" si="85"/>
        <v>4</v>
      </c>
      <c r="AZ288" s="104">
        <f t="shared" ca="1" si="72"/>
        <v>2.0097028088000003E-2</v>
      </c>
      <c r="BA288" s="104">
        <f t="shared" ca="1" si="73"/>
        <v>2.3466028088000003E-2</v>
      </c>
      <c r="BB288" s="104">
        <f t="shared" ca="1" si="74"/>
        <v>2.5895028088000004E-2</v>
      </c>
      <c r="BC288" s="104">
        <f t="shared" ca="1" si="75"/>
        <v>3.4680028087999998E-2</v>
      </c>
      <c r="BD288" s="104">
        <f t="shared" ca="1" si="76"/>
        <v>5.8920028088000002E-2</v>
      </c>
      <c r="BE288" s="104">
        <f t="shared" ca="1" si="77"/>
        <v>8.2944028087999999E-2</v>
      </c>
      <c r="BF288" s="104">
        <f t="shared" ca="1" si="78"/>
        <v>0.154802028088</v>
      </c>
      <c r="BG288" s="104">
        <f t="shared" ca="1" si="79"/>
        <v>0.20270736142133333</v>
      </c>
      <c r="BI288" s="79">
        <f t="shared" si="86"/>
        <v>4</v>
      </c>
      <c r="BJ288" s="104">
        <f t="shared" ca="1" si="15"/>
        <v>1.5240867445999999E-2</v>
      </c>
      <c r="BK288" s="104">
        <f t="shared" ca="1" si="16"/>
        <v>1.9959867446E-2</v>
      </c>
      <c r="BL288" s="104">
        <f t="shared" ca="1" si="17"/>
        <v>2.2336867445999997E-2</v>
      </c>
      <c r="BM288" s="104">
        <f t="shared" ca="1" si="18"/>
        <v>3.3030867445999999E-2</v>
      </c>
      <c r="BN288" s="104">
        <f t="shared" ca="1" si="19"/>
        <v>5.9363867445999995E-2</v>
      </c>
      <c r="BO288" s="104">
        <f t="shared" ca="1" si="20"/>
        <v>8.7785867446000004E-2</v>
      </c>
      <c r="BP288" s="104">
        <f t="shared" ca="1" si="21"/>
        <v>0.18912686744599999</v>
      </c>
      <c r="BQ288" s="104">
        <f t="shared" ca="1" si="22"/>
        <v>0.25668753411266665</v>
      </c>
      <c r="BS288" s="79">
        <f t="shared" si="87"/>
        <v>4</v>
      </c>
      <c r="BT288" s="104">
        <f t="shared" ca="1" si="23"/>
        <v>1.2226156363E-2</v>
      </c>
      <c r="BU288" s="104">
        <f t="shared" ca="1" si="24"/>
        <v>1.6035156363E-2</v>
      </c>
      <c r="BV288" s="104">
        <f t="shared" ca="1" si="25"/>
        <v>1.8261156362999999E-2</v>
      </c>
      <c r="BW288" s="104">
        <f t="shared" ca="1" si="26"/>
        <v>2.5469156363000001E-2</v>
      </c>
      <c r="BX288" s="104">
        <f t="shared" ca="1" si="27"/>
        <v>4.9511156363000006E-2</v>
      </c>
      <c r="BY288" s="104">
        <f t="shared" ca="1" si="28"/>
        <v>7.0387156362999997E-2</v>
      </c>
      <c r="BZ288" s="104">
        <f t="shared" ca="1" si="29"/>
        <v>0.15777315636300004</v>
      </c>
      <c r="CA288" s="104">
        <f t="shared" ca="1" si="30"/>
        <v>0.21603048969633337</v>
      </c>
      <c r="CC288" s="79">
        <f t="shared" si="88"/>
        <v>4</v>
      </c>
      <c r="CD288" s="104">
        <f t="shared" ca="1" si="31"/>
        <v>1.4094949482000001E-2</v>
      </c>
      <c r="CE288" s="104">
        <f t="shared" ca="1" si="32"/>
        <v>1.7063949482000001E-2</v>
      </c>
      <c r="CF288" s="104">
        <f t="shared" ca="1" si="33"/>
        <v>1.9107949482000001E-2</v>
      </c>
      <c r="CG288" s="104">
        <f t="shared" ca="1" si="34"/>
        <v>2.4725949481999999E-2</v>
      </c>
      <c r="CH288" s="104">
        <f t="shared" ca="1" si="35"/>
        <v>4.5595949481999999E-2</v>
      </c>
      <c r="CI288" s="104">
        <f t="shared" ca="1" si="36"/>
        <v>6.3999949481999996E-2</v>
      </c>
      <c r="CJ288" s="104">
        <f t="shared" ca="1" si="37"/>
        <v>0.13762694948200002</v>
      </c>
      <c r="CK288" s="104">
        <f t="shared" ca="1" si="38"/>
        <v>0.18671161614866671</v>
      </c>
    </row>
    <row r="289" spans="1:89" x14ac:dyDescent="0.25">
      <c r="A289" s="79">
        <f t="shared" si="80"/>
        <v>5</v>
      </c>
      <c r="B289" s="30">
        <f t="shared" si="39"/>
        <v>2.1697022672065185E-2</v>
      </c>
      <c r="C289" s="30">
        <f t="shared" si="40"/>
        <v>2.3484123010397592E-2</v>
      </c>
      <c r="D289" s="30">
        <f t="shared" si="41"/>
        <v>2.5244558844736253E-2</v>
      </c>
      <c r="E289" s="30">
        <f t="shared" si="42"/>
        <v>3.1327304895341343E-2</v>
      </c>
      <c r="F289" s="30">
        <f t="shared" si="43"/>
        <v>4.6756905215119646E-2</v>
      </c>
      <c r="G289" s="30">
        <f t="shared" si="44"/>
        <v>5.9708138938859255E-2</v>
      </c>
      <c r="H289" s="30">
        <f t="shared" si="45"/>
        <v>8.9411629347258756E-2</v>
      </c>
      <c r="I289" s="30">
        <f t="shared" si="46"/>
        <v>0.10921395628619177</v>
      </c>
      <c r="K289" s="79">
        <f t="shared" si="81"/>
        <v>5</v>
      </c>
      <c r="L289" s="30">
        <f t="shared" si="47"/>
        <v>2.1016585710000001E-2</v>
      </c>
      <c r="M289" s="30">
        <f t="shared" si="48"/>
        <v>2.3231935709999998E-2</v>
      </c>
      <c r="N289" s="30">
        <f t="shared" si="49"/>
        <v>2.5230685709999999E-2</v>
      </c>
      <c r="O289" s="30">
        <f t="shared" si="50"/>
        <v>3.2775935709999995E-2</v>
      </c>
      <c r="P289" s="30">
        <f t="shared" si="51"/>
        <v>5.0137185709999997E-2</v>
      </c>
      <c r="Q289" s="30">
        <f t="shared" si="52"/>
        <v>6.7726185709999998E-2</v>
      </c>
      <c r="R289" s="30">
        <f t="shared" si="53"/>
        <v>0.10572218571</v>
      </c>
      <c r="S289" s="30">
        <f t="shared" si="54"/>
        <v>0.13105285237666667</v>
      </c>
      <c r="U289" s="79">
        <f t="shared" si="82"/>
        <v>5</v>
      </c>
      <c r="V289" s="30">
        <f t="shared" si="55"/>
        <v>2.1327364005000002E-2</v>
      </c>
      <c r="W289" s="30">
        <f t="shared" si="56"/>
        <v>2.3825364005000002E-2</v>
      </c>
      <c r="X289" s="30">
        <f t="shared" si="57"/>
        <v>2.6944864004999999E-2</v>
      </c>
      <c r="Y289" s="30">
        <f t="shared" si="58"/>
        <v>3.3710864005000001E-2</v>
      </c>
      <c r="Z289" s="30">
        <f t="shared" si="59"/>
        <v>5.2767864005000005E-2</v>
      </c>
      <c r="AA289" s="30">
        <f t="shared" si="60"/>
        <v>7.1324864005000002E-2</v>
      </c>
      <c r="AB289" s="30">
        <f t="shared" si="61"/>
        <v>0.13290086400500001</v>
      </c>
      <c r="AC289" s="30">
        <f t="shared" si="62"/>
        <v>0.17395153067166669</v>
      </c>
      <c r="AE289" s="79">
        <f t="shared" si="83"/>
        <v>5</v>
      </c>
      <c r="AF289" s="30">
        <f t="shared" si="63"/>
        <v>2.0876952744999996E-2</v>
      </c>
      <c r="AG289" s="30">
        <f t="shared" si="64"/>
        <v>2.3252452744999999E-2</v>
      </c>
      <c r="AH289" s="30">
        <f t="shared" si="65"/>
        <v>2.5366452744999997E-2</v>
      </c>
      <c r="AI289" s="30">
        <f t="shared" si="66"/>
        <v>3.1956952744999996E-2</v>
      </c>
      <c r="AJ289" s="30">
        <f t="shared" si="67"/>
        <v>4.9338952744999998E-2</v>
      </c>
      <c r="AK289" s="30">
        <f t="shared" si="68"/>
        <v>6.7407952744999999E-2</v>
      </c>
      <c r="AL289" s="30">
        <f t="shared" si="69"/>
        <v>0.109477952745</v>
      </c>
      <c r="AM289" s="30">
        <f t="shared" si="70"/>
        <v>0.13752461941166666</v>
      </c>
      <c r="AO289" s="79">
        <f t="shared" si="84"/>
        <v>5</v>
      </c>
      <c r="AP289" s="30">
        <f t="shared" si="8"/>
        <v>1.9935192548999999E-2</v>
      </c>
      <c r="AQ289" s="30">
        <f t="shared" si="71"/>
        <v>2.2822692548999997E-2</v>
      </c>
      <c r="AR289" s="30">
        <f t="shared" si="9"/>
        <v>2.4973692549E-2</v>
      </c>
      <c r="AS289" s="30">
        <f t="shared" si="10"/>
        <v>3.2681192548999996E-2</v>
      </c>
      <c r="AT289" s="30">
        <f t="shared" si="11"/>
        <v>5.3439692548999995E-2</v>
      </c>
      <c r="AU289" s="30">
        <f t="shared" si="12"/>
        <v>7.2487692549000005E-2</v>
      </c>
      <c r="AV289" s="30">
        <f t="shared" si="13"/>
        <v>0.125904692549</v>
      </c>
      <c r="AW289" s="30">
        <f t="shared" si="14"/>
        <v>0.1615160258823333</v>
      </c>
      <c r="AX289" s="105"/>
      <c r="AY289" s="79">
        <f t="shared" si="85"/>
        <v>5</v>
      </c>
      <c r="AZ289" s="104">
        <f t="shared" ca="1" si="72"/>
        <v>2.2973332491999999E-2</v>
      </c>
      <c r="BA289" s="104">
        <f t="shared" ca="1" si="73"/>
        <v>2.6127832492E-2</v>
      </c>
      <c r="BB289" s="104">
        <f t="shared" ca="1" si="74"/>
        <v>2.8683332492000002E-2</v>
      </c>
      <c r="BC289" s="104">
        <f t="shared" ca="1" si="75"/>
        <v>3.8217832492000003E-2</v>
      </c>
      <c r="BD289" s="104">
        <f t="shared" ca="1" si="76"/>
        <v>6.0908832491999999E-2</v>
      </c>
      <c r="BE289" s="104">
        <f t="shared" ca="1" si="77"/>
        <v>8.493283249200001E-2</v>
      </c>
      <c r="BF289" s="104">
        <f t="shared" ca="1" si="78"/>
        <v>0.15679083249200002</v>
      </c>
      <c r="BG289" s="104">
        <f t="shared" ca="1" si="79"/>
        <v>0.20469616582533334</v>
      </c>
      <c r="BI289" s="79">
        <f t="shared" si="86"/>
        <v>5</v>
      </c>
      <c r="BJ289" s="104">
        <f t="shared" ca="1" si="15"/>
        <v>1.7962494319000002E-2</v>
      </c>
      <c r="BK289" s="104">
        <f t="shared" ca="1" si="16"/>
        <v>2.2092994319000001E-2</v>
      </c>
      <c r="BL289" s="104">
        <f t="shared" ca="1" si="17"/>
        <v>2.4757994319000002E-2</v>
      </c>
      <c r="BM289" s="104">
        <f t="shared" ca="1" si="18"/>
        <v>3.6080994318999998E-2</v>
      </c>
      <c r="BN289" s="104">
        <f t="shared" ca="1" si="19"/>
        <v>6.1009494318999997E-2</v>
      </c>
      <c r="BO289" s="104">
        <f t="shared" ca="1" si="20"/>
        <v>8.9431494318999993E-2</v>
      </c>
      <c r="BP289" s="104">
        <f t="shared" ca="1" si="21"/>
        <v>0.19077249431900001</v>
      </c>
      <c r="BQ289" s="104">
        <f t="shared" ca="1" si="22"/>
        <v>0.25833316098566667</v>
      </c>
      <c r="BS289" s="79">
        <f t="shared" si="87"/>
        <v>5</v>
      </c>
      <c r="BT289" s="104">
        <f t="shared" ca="1" si="23"/>
        <v>1.467929342E-2</v>
      </c>
      <c r="BU289" s="104">
        <f t="shared" ca="1" si="24"/>
        <v>1.7439793419999999E-2</v>
      </c>
      <c r="BV289" s="104">
        <f t="shared" ca="1" si="25"/>
        <v>2.020229342E-2</v>
      </c>
      <c r="BW289" s="104">
        <f t="shared" ca="1" si="26"/>
        <v>2.8093793419999999E-2</v>
      </c>
      <c r="BX289" s="104">
        <f t="shared" ca="1" si="27"/>
        <v>5.0841293420000003E-2</v>
      </c>
      <c r="BY289" s="104">
        <f t="shared" ca="1" si="28"/>
        <v>7.1717293419999995E-2</v>
      </c>
      <c r="BZ289" s="104">
        <f t="shared" ca="1" si="29"/>
        <v>0.15910329342000004</v>
      </c>
      <c r="CA289" s="104">
        <f t="shared" ca="1" si="30"/>
        <v>0.21736062675333337</v>
      </c>
      <c r="CC289" s="79">
        <f t="shared" si="88"/>
        <v>5</v>
      </c>
      <c r="CD289" s="104">
        <f t="shared" ca="1" si="31"/>
        <v>1.6406328099E-2</v>
      </c>
      <c r="CE289" s="104">
        <f t="shared" ca="1" si="32"/>
        <v>1.8400828099E-2</v>
      </c>
      <c r="CF289" s="104">
        <f t="shared" ca="1" si="33"/>
        <v>2.0883328098999999E-2</v>
      </c>
      <c r="CG289" s="104">
        <f t="shared" ca="1" si="34"/>
        <v>2.7372328099E-2</v>
      </c>
      <c r="CH289" s="104">
        <f t="shared" ca="1" si="35"/>
        <v>4.6862328098999997E-2</v>
      </c>
      <c r="CI289" s="104">
        <f t="shared" ca="1" si="36"/>
        <v>6.5266328099000001E-2</v>
      </c>
      <c r="CJ289" s="104">
        <f t="shared" ca="1" si="37"/>
        <v>0.13889332809900001</v>
      </c>
      <c r="CK289" s="104">
        <f t="shared" ca="1" si="38"/>
        <v>0.18797799476566671</v>
      </c>
    </row>
    <row r="290" spans="1:89" x14ac:dyDescent="0.25">
      <c r="A290" s="79">
        <f t="shared" si="80"/>
        <v>6</v>
      </c>
      <c r="B290" s="30">
        <f t="shared" si="39"/>
        <v>2.4452012360762245E-2</v>
      </c>
      <c r="C290" s="30">
        <f t="shared" si="40"/>
        <v>2.6472006202577406E-2</v>
      </c>
      <c r="D290" s="30">
        <f t="shared" si="41"/>
        <v>2.8264143117532121E-2</v>
      </c>
      <c r="E290" s="30">
        <f t="shared" si="42"/>
        <v>3.485062514089645E-2</v>
      </c>
      <c r="F290" s="30">
        <f t="shared" si="43"/>
        <v>4.8923708967672341E-2</v>
      </c>
      <c r="G290" s="30">
        <f t="shared" si="44"/>
        <v>6.1874942691411958E-2</v>
      </c>
      <c r="H290" s="30">
        <f t="shared" si="45"/>
        <v>9.1578433099811452E-2</v>
      </c>
      <c r="I290" s="30">
        <f t="shared" si="46"/>
        <v>0.11138076003874446</v>
      </c>
      <c r="K290" s="79">
        <f t="shared" si="81"/>
        <v>6</v>
      </c>
      <c r="L290" s="30">
        <f t="shared" si="47"/>
        <v>2.3237544467E-2</v>
      </c>
      <c r="M290" s="30">
        <f t="shared" si="48"/>
        <v>2.5782744466999998E-2</v>
      </c>
      <c r="N290" s="30">
        <f t="shared" si="49"/>
        <v>2.7790744467E-2</v>
      </c>
      <c r="O290" s="30">
        <f t="shared" si="50"/>
        <v>3.5814744466999997E-2</v>
      </c>
      <c r="P290" s="30">
        <f t="shared" si="51"/>
        <v>5.1852744467E-2</v>
      </c>
      <c r="Q290" s="30">
        <f t="shared" si="52"/>
        <v>6.9441744467000008E-2</v>
      </c>
      <c r="R290" s="30">
        <f t="shared" si="53"/>
        <v>0.107437744467</v>
      </c>
      <c r="S290" s="30">
        <f t="shared" si="54"/>
        <v>0.13276841113366666</v>
      </c>
      <c r="U290" s="79">
        <f t="shared" si="82"/>
        <v>6</v>
      </c>
      <c r="V290" s="30">
        <f t="shared" si="55"/>
        <v>2.3612497149000003E-2</v>
      </c>
      <c r="W290" s="30">
        <f t="shared" si="56"/>
        <v>2.6214497149000003E-2</v>
      </c>
      <c r="X290" s="30">
        <f t="shared" si="57"/>
        <v>2.9464497149000003E-2</v>
      </c>
      <c r="Y290" s="30">
        <f t="shared" si="58"/>
        <v>3.6304497148999998E-2</v>
      </c>
      <c r="Z290" s="30">
        <f t="shared" si="59"/>
        <v>5.4440497149000011E-2</v>
      </c>
      <c r="AA290" s="30">
        <f t="shared" si="60"/>
        <v>7.2997497149000001E-2</v>
      </c>
      <c r="AB290" s="30">
        <f t="shared" si="61"/>
        <v>0.13457349714899999</v>
      </c>
      <c r="AC290" s="30">
        <f t="shared" si="62"/>
        <v>0.17562416381566667</v>
      </c>
      <c r="AE290" s="79">
        <f t="shared" si="83"/>
        <v>6</v>
      </c>
      <c r="AF290" s="30">
        <f t="shared" si="63"/>
        <v>2.3857021398E-2</v>
      </c>
      <c r="AG290" s="30">
        <f t="shared" si="64"/>
        <v>2.6114021397999999E-2</v>
      </c>
      <c r="AH290" s="30">
        <f t="shared" si="65"/>
        <v>2.8331021397999999E-2</v>
      </c>
      <c r="AI290" s="30">
        <f t="shared" si="66"/>
        <v>3.5495021397999996E-2</v>
      </c>
      <c r="AJ290" s="30">
        <f t="shared" si="67"/>
        <v>5.1633021397999995E-2</v>
      </c>
      <c r="AK290" s="30">
        <f t="shared" si="68"/>
        <v>6.9702021397999997E-2</v>
      </c>
      <c r="AL290" s="30">
        <f t="shared" si="69"/>
        <v>0.11177202139799999</v>
      </c>
      <c r="AM290" s="30">
        <f t="shared" si="70"/>
        <v>0.13981868806466666</v>
      </c>
      <c r="AO290" s="79">
        <f t="shared" si="84"/>
        <v>6</v>
      </c>
      <c r="AP290" s="30">
        <f t="shared" si="8"/>
        <v>2.2725142152E-2</v>
      </c>
      <c r="AQ290" s="30">
        <f t="shared" si="71"/>
        <v>2.5734142151999997E-2</v>
      </c>
      <c r="AR290" s="30">
        <f t="shared" si="9"/>
        <v>2.7938142151999999E-2</v>
      </c>
      <c r="AS290" s="30">
        <f t="shared" si="10"/>
        <v>3.6387142151999993E-2</v>
      </c>
      <c r="AT290" s="30">
        <f t="shared" si="11"/>
        <v>5.5508142151999992E-2</v>
      </c>
      <c r="AU290" s="30">
        <f t="shared" si="12"/>
        <v>7.4556142152000002E-2</v>
      </c>
      <c r="AV290" s="30">
        <f t="shared" si="13"/>
        <v>0.12797314215199998</v>
      </c>
      <c r="AW290" s="30">
        <f t="shared" si="14"/>
        <v>0.16358447548533331</v>
      </c>
      <c r="AX290" s="105"/>
      <c r="AY290" s="79">
        <f t="shared" si="85"/>
        <v>6</v>
      </c>
      <c r="AZ290" s="104">
        <f t="shared" ca="1" si="72"/>
        <v>2.5458866819E-2</v>
      </c>
      <c r="BA290" s="104">
        <f t="shared" ca="1" si="73"/>
        <v>2.8398866819000002E-2</v>
      </c>
      <c r="BB290" s="104">
        <f t="shared" ca="1" si="74"/>
        <v>3.1080866818999998E-2</v>
      </c>
      <c r="BC290" s="104">
        <f t="shared" ca="1" si="75"/>
        <v>4.1364866819E-2</v>
      </c>
      <c r="BD290" s="104">
        <f t="shared" ca="1" si="76"/>
        <v>6.2506866819000001E-2</v>
      </c>
      <c r="BE290" s="104">
        <f t="shared" ca="1" si="77"/>
        <v>8.6530866819000005E-2</v>
      </c>
      <c r="BF290" s="104">
        <f t="shared" ca="1" si="78"/>
        <v>0.158388866819</v>
      </c>
      <c r="BG290" s="104">
        <f t="shared" ca="1" si="79"/>
        <v>0.20629420015233335</v>
      </c>
      <c r="BI290" s="79">
        <f t="shared" si="86"/>
        <v>6</v>
      </c>
      <c r="BJ290" s="104">
        <f t="shared" ca="1" si="15"/>
        <v>2.0848976369999998E-2</v>
      </c>
      <c r="BK290" s="104">
        <f t="shared" ca="1" si="16"/>
        <v>2.4390976369999998E-2</v>
      </c>
      <c r="BL290" s="104">
        <f t="shared" ca="1" si="17"/>
        <v>2.7343976369999998E-2</v>
      </c>
      <c r="BM290" s="104">
        <f t="shared" ca="1" si="18"/>
        <v>3.9295976369999999E-2</v>
      </c>
      <c r="BN290" s="104">
        <f t="shared" ca="1" si="19"/>
        <v>6.2819976370000002E-2</v>
      </c>
      <c r="BO290" s="104">
        <f t="shared" ca="1" si="20"/>
        <v>9.1241976370000005E-2</v>
      </c>
      <c r="BP290" s="104">
        <f t="shared" ca="1" si="21"/>
        <v>0.19258297636999999</v>
      </c>
      <c r="BQ290" s="104">
        <f t="shared" ca="1" si="22"/>
        <v>0.26014364303666665</v>
      </c>
      <c r="BS290" s="79">
        <f t="shared" si="87"/>
        <v>6</v>
      </c>
      <c r="BT290" s="104">
        <f t="shared" ca="1" si="23"/>
        <v>1.7420443455999999E-2</v>
      </c>
      <c r="BU290" s="104">
        <f t="shared" ca="1" si="24"/>
        <v>1.9132443456000001E-2</v>
      </c>
      <c r="BV290" s="104">
        <f t="shared" ca="1" si="25"/>
        <v>2.2431443456E-2</v>
      </c>
      <c r="BW290" s="104">
        <f t="shared" ca="1" si="26"/>
        <v>3.1006443456000003E-2</v>
      </c>
      <c r="BX290" s="104">
        <f t="shared" ca="1" si="27"/>
        <v>5.2459443456000003E-2</v>
      </c>
      <c r="BY290" s="104">
        <f t="shared" ca="1" si="28"/>
        <v>7.3335443456000002E-2</v>
      </c>
      <c r="BZ290" s="104">
        <f t="shared" ca="1" si="29"/>
        <v>0.16072144345600003</v>
      </c>
      <c r="CA290" s="104">
        <f t="shared" ca="1" si="30"/>
        <v>0.21897877678933336</v>
      </c>
      <c r="CC290" s="79">
        <f t="shared" si="88"/>
        <v>6</v>
      </c>
      <c r="CD290" s="104">
        <f t="shared" ca="1" si="31"/>
        <v>1.8828919276E-2</v>
      </c>
      <c r="CE290" s="104">
        <f t="shared" ca="1" si="32"/>
        <v>1.9848919276E-2</v>
      </c>
      <c r="CF290" s="104">
        <f t="shared" ca="1" si="33"/>
        <v>2.2769919276E-2</v>
      </c>
      <c r="CG290" s="104">
        <f t="shared" ca="1" si="34"/>
        <v>3.0129919275999999E-2</v>
      </c>
      <c r="CH290" s="104">
        <f t="shared" ca="1" si="35"/>
        <v>4.8239919275999993E-2</v>
      </c>
      <c r="CI290" s="104">
        <f t="shared" ca="1" si="36"/>
        <v>6.6643919275999997E-2</v>
      </c>
      <c r="CJ290" s="104">
        <f t="shared" ca="1" si="37"/>
        <v>0.14027091927600002</v>
      </c>
      <c r="CK290" s="104">
        <f t="shared" ca="1" si="38"/>
        <v>0.18935558594266672</v>
      </c>
    </row>
    <row r="291" spans="1:89" x14ac:dyDescent="0.25">
      <c r="A291" s="79">
        <f t="shared" si="80"/>
        <v>7</v>
      </c>
      <c r="B291" s="30">
        <f t="shared" si="39"/>
        <v>2.6758185511721606E-2</v>
      </c>
      <c r="C291" s="30">
        <f t="shared" si="40"/>
        <v>2.8717488995102194E-2</v>
      </c>
      <c r="D291" s="30">
        <f t="shared" si="41"/>
        <v>3.0531813217774113E-2</v>
      </c>
      <c r="E291" s="30">
        <f t="shared" si="42"/>
        <v>3.6959132162445299E-2</v>
      </c>
      <c r="F291" s="30">
        <f t="shared" si="43"/>
        <v>5.0641696182487345E-2</v>
      </c>
      <c r="G291" s="30">
        <f t="shared" si="44"/>
        <v>6.3592929906226947E-2</v>
      </c>
      <c r="H291" s="30">
        <f t="shared" si="45"/>
        <v>9.3296420314626455E-2</v>
      </c>
      <c r="I291" s="30">
        <f t="shared" si="46"/>
        <v>0.11309874725355946</v>
      </c>
      <c r="K291" s="79">
        <f t="shared" si="81"/>
        <v>7</v>
      </c>
      <c r="L291" s="30">
        <f t="shared" si="47"/>
        <v>2.5031051661999999E-2</v>
      </c>
      <c r="M291" s="30">
        <f t="shared" si="48"/>
        <v>2.7627184995333329E-2</v>
      </c>
      <c r="N291" s="30">
        <f t="shared" si="49"/>
        <v>2.9659518328666666E-2</v>
      </c>
      <c r="O291" s="30">
        <f t="shared" si="50"/>
        <v>3.7427184995333332E-2</v>
      </c>
      <c r="P291" s="30">
        <f t="shared" si="51"/>
        <v>5.3140851661999999E-2</v>
      </c>
      <c r="Q291" s="30">
        <f t="shared" si="52"/>
        <v>7.0729851662000007E-2</v>
      </c>
      <c r="R291" s="30">
        <f t="shared" si="53"/>
        <v>0.10872585166199999</v>
      </c>
      <c r="S291" s="30">
        <f t="shared" si="54"/>
        <v>0.13405651832866666</v>
      </c>
      <c r="U291" s="79">
        <f t="shared" si="82"/>
        <v>7</v>
      </c>
      <c r="V291" s="30">
        <f t="shared" si="55"/>
        <v>2.5102764207333334E-2</v>
      </c>
      <c r="W291" s="30">
        <f t="shared" si="56"/>
        <v>2.7888764207333334E-2</v>
      </c>
      <c r="X291" s="30">
        <f t="shared" si="57"/>
        <v>3.0918430874000001E-2</v>
      </c>
      <c r="Y291" s="30">
        <f t="shared" si="58"/>
        <v>3.7707486429555556E-2</v>
      </c>
      <c r="Z291" s="30">
        <f t="shared" si="59"/>
        <v>5.5763430874000007E-2</v>
      </c>
      <c r="AA291" s="30">
        <f t="shared" si="60"/>
        <v>7.4320430874000004E-2</v>
      </c>
      <c r="AB291" s="30">
        <f t="shared" si="61"/>
        <v>0.135896430874</v>
      </c>
      <c r="AC291" s="30">
        <f t="shared" si="62"/>
        <v>0.17694709754066668</v>
      </c>
      <c r="AE291" s="79">
        <f t="shared" si="83"/>
        <v>7</v>
      </c>
      <c r="AF291" s="30">
        <f t="shared" si="63"/>
        <v>2.6183400077666671E-2</v>
      </c>
      <c r="AG291" s="30">
        <f t="shared" si="64"/>
        <v>2.8901733411000004E-2</v>
      </c>
      <c r="AH291" s="30">
        <f t="shared" si="65"/>
        <v>3.0650066744333335E-2</v>
      </c>
      <c r="AI291" s="30">
        <f t="shared" si="66"/>
        <v>3.7701066744333336E-2</v>
      </c>
      <c r="AJ291" s="30">
        <f t="shared" si="67"/>
        <v>5.3308733410999995E-2</v>
      </c>
      <c r="AK291" s="30">
        <f t="shared" si="68"/>
        <v>7.1377733410999997E-2</v>
      </c>
      <c r="AL291" s="30">
        <f t="shared" si="69"/>
        <v>0.11344773341100001</v>
      </c>
      <c r="AM291" s="30">
        <f t="shared" si="70"/>
        <v>0.14149440007766667</v>
      </c>
      <c r="AO291" s="79">
        <f t="shared" si="84"/>
        <v>7</v>
      </c>
      <c r="AP291" s="30">
        <f t="shared" si="8"/>
        <v>2.5046709989333334E-2</v>
      </c>
      <c r="AQ291" s="30">
        <f t="shared" si="71"/>
        <v>2.8529376656E-2</v>
      </c>
      <c r="AR291" s="30">
        <f t="shared" si="9"/>
        <v>3.0220043322666666E-2</v>
      </c>
      <c r="AS291" s="30">
        <f t="shared" si="10"/>
        <v>3.8555709989333331E-2</v>
      </c>
      <c r="AT291" s="30">
        <f t="shared" si="11"/>
        <v>5.7106376655999998E-2</v>
      </c>
      <c r="AU291" s="30">
        <f t="shared" si="12"/>
        <v>7.6154376656E-2</v>
      </c>
      <c r="AV291" s="30">
        <f t="shared" si="13"/>
        <v>0.12957137665599999</v>
      </c>
      <c r="AW291" s="30">
        <f t="shared" si="14"/>
        <v>0.16518270998933329</v>
      </c>
      <c r="AX291" s="105"/>
      <c r="AY291" s="79">
        <f t="shared" si="85"/>
        <v>7</v>
      </c>
      <c r="AZ291" s="104">
        <f t="shared" ca="1" si="72"/>
        <v>2.7196143439000002E-2</v>
      </c>
      <c r="BA291" s="104">
        <f t="shared" ca="1" si="73"/>
        <v>3.0619143439000001E-2</v>
      </c>
      <c r="BB291" s="104">
        <f t="shared" ca="1" si="74"/>
        <v>3.2912476772333332E-2</v>
      </c>
      <c r="BC291" s="104">
        <f t="shared" ca="1" si="75"/>
        <v>4.2915810105666669E-2</v>
      </c>
      <c r="BD291" s="104">
        <f t="shared" ca="1" si="76"/>
        <v>6.3715143439000005E-2</v>
      </c>
      <c r="BE291" s="104">
        <f t="shared" ca="1" si="77"/>
        <v>8.7739143439000009E-2</v>
      </c>
      <c r="BF291" s="104">
        <f t="shared" ca="1" si="78"/>
        <v>0.159597143439</v>
      </c>
      <c r="BG291" s="104">
        <f t="shared" ca="1" si="79"/>
        <v>0.20750247677233333</v>
      </c>
      <c r="BI291" s="79">
        <f t="shared" si="86"/>
        <v>7</v>
      </c>
      <c r="BJ291" s="104">
        <f t="shared" ca="1" si="15"/>
        <v>2.2769996300333335E-2</v>
      </c>
      <c r="BK291" s="104">
        <f t="shared" ca="1" si="16"/>
        <v>2.6215662967000002E-2</v>
      </c>
      <c r="BL291" s="104">
        <f t="shared" ca="1" si="17"/>
        <v>2.9342996300333334E-2</v>
      </c>
      <c r="BM291" s="104">
        <f t="shared" ca="1" si="18"/>
        <v>4.1081329633666668E-2</v>
      </c>
      <c r="BN291" s="104">
        <f t="shared" ca="1" si="19"/>
        <v>6.4235662966999993E-2</v>
      </c>
      <c r="BO291" s="104">
        <f t="shared" ca="1" si="20"/>
        <v>9.2657662966999996E-2</v>
      </c>
      <c r="BP291" s="104">
        <f t="shared" ca="1" si="21"/>
        <v>0.193998662967</v>
      </c>
      <c r="BQ291" s="104">
        <f t="shared" ca="1" si="22"/>
        <v>0.26155932963366668</v>
      </c>
      <c r="BS291" s="79">
        <f t="shared" si="87"/>
        <v>7</v>
      </c>
      <c r="BT291" s="104">
        <f t="shared" ca="1" si="23"/>
        <v>1.8955346235333334E-2</v>
      </c>
      <c r="BU291" s="104">
        <f t="shared" ca="1" si="24"/>
        <v>2.0813346235333333E-2</v>
      </c>
      <c r="BV291" s="104">
        <f t="shared" ca="1" si="25"/>
        <v>2.4300679568666668E-2</v>
      </c>
      <c r="BW291" s="104">
        <f t="shared" ca="1" si="26"/>
        <v>3.296634623533333E-2</v>
      </c>
      <c r="BX291" s="104">
        <f t="shared" ca="1" si="27"/>
        <v>5.3702012902000003E-2</v>
      </c>
      <c r="BY291" s="104">
        <f t="shared" ca="1" si="28"/>
        <v>7.4578012902000002E-2</v>
      </c>
      <c r="BZ291" s="104">
        <f t="shared" ca="1" si="29"/>
        <v>0.16196401290200002</v>
      </c>
      <c r="CA291" s="104">
        <f t="shared" ca="1" si="30"/>
        <v>0.22022134623533335</v>
      </c>
      <c r="CC291" s="79">
        <f t="shared" si="88"/>
        <v>7</v>
      </c>
      <c r="CD291" s="104">
        <f t="shared" ca="1" si="31"/>
        <v>2.0187209810333333E-2</v>
      </c>
      <c r="CE291" s="104">
        <f t="shared" ca="1" si="32"/>
        <v>2.1458209810333334E-2</v>
      </c>
      <c r="CF291" s="104">
        <f t="shared" ca="1" si="33"/>
        <v>2.4544876476999999E-2</v>
      </c>
      <c r="CG291" s="104">
        <f t="shared" ca="1" si="34"/>
        <v>3.1910209810333337E-2</v>
      </c>
      <c r="CH291" s="104">
        <f t="shared" ca="1" si="35"/>
        <v>4.9299876476999994E-2</v>
      </c>
      <c r="CI291" s="104">
        <f t="shared" ca="1" si="36"/>
        <v>6.7703876477000005E-2</v>
      </c>
      <c r="CJ291" s="104">
        <f t="shared" ca="1" si="37"/>
        <v>0.14133087647700002</v>
      </c>
      <c r="CK291" s="104">
        <f t="shared" ca="1" si="38"/>
        <v>0.19041554314366671</v>
      </c>
    </row>
    <row r="292" spans="1:89" x14ac:dyDescent="0.25">
      <c r="A292" s="79">
        <f t="shared" si="80"/>
        <v>8</v>
      </c>
      <c r="B292" s="30">
        <f t="shared" si="39"/>
        <v>2.875653811863977E-2</v>
      </c>
      <c r="C292" s="30">
        <f t="shared" si="40"/>
        <v>3.0655151243585785E-2</v>
      </c>
      <c r="D292" s="30">
        <f t="shared" si="41"/>
        <v>3.2491662773974903E-2</v>
      </c>
      <c r="E292" s="30">
        <f t="shared" si="42"/>
        <v>3.8759818639952946E-2</v>
      </c>
      <c r="F292" s="30">
        <f t="shared" si="43"/>
        <v>5.205186285326114E-2</v>
      </c>
      <c r="G292" s="30">
        <f t="shared" si="44"/>
        <v>6.5003096577000749E-2</v>
      </c>
      <c r="H292" s="30">
        <f t="shared" si="45"/>
        <v>9.4706586985400257E-2</v>
      </c>
      <c r="I292" s="30">
        <f t="shared" si="46"/>
        <v>0.11450891392433327</v>
      </c>
      <c r="K292" s="79">
        <f t="shared" si="81"/>
        <v>8</v>
      </c>
      <c r="L292" s="30">
        <f t="shared" si="47"/>
        <v>2.6521105624000001E-2</v>
      </c>
      <c r="M292" s="30">
        <f t="shared" si="48"/>
        <v>2.9168172290666667E-2</v>
      </c>
      <c r="N292" s="30">
        <f t="shared" si="49"/>
        <v>3.1224838957333335E-2</v>
      </c>
      <c r="O292" s="30">
        <f t="shared" si="50"/>
        <v>3.8736172290666671E-2</v>
      </c>
      <c r="P292" s="30">
        <f t="shared" si="51"/>
        <v>5.4125505623999995E-2</v>
      </c>
      <c r="Q292" s="30">
        <f t="shared" si="52"/>
        <v>7.1714505624000002E-2</v>
      </c>
      <c r="R292" s="30">
        <f t="shared" si="53"/>
        <v>0.109710505624</v>
      </c>
      <c r="S292" s="30">
        <f t="shared" si="54"/>
        <v>0.13504117229066667</v>
      </c>
      <c r="U292" s="79">
        <f t="shared" si="82"/>
        <v>8</v>
      </c>
      <c r="V292" s="30">
        <f t="shared" si="55"/>
        <v>2.6349865051666668E-2</v>
      </c>
      <c r="W292" s="30">
        <f t="shared" si="56"/>
        <v>2.9319865051666665E-2</v>
      </c>
      <c r="X292" s="30">
        <f t="shared" si="57"/>
        <v>3.2129198385000002E-2</v>
      </c>
      <c r="Y292" s="30">
        <f t="shared" si="58"/>
        <v>3.8867309496111113E-2</v>
      </c>
      <c r="Z292" s="30">
        <f t="shared" si="59"/>
        <v>5.6843198385000002E-2</v>
      </c>
      <c r="AA292" s="30">
        <f t="shared" si="60"/>
        <v>7.5400198384999992E-2</v>
      </c>
      <c r="AB292" s="30">
        <f t="shared" si="61"/>
        <v>0.136976198385</v>
      </c>
      <c r="AC292" s="30">
        <f t="shared" si="62"/>
        <v>0.17802686505166668</v>
      </c>
      <c r="AE292" s="79">
        <f t="shared" si="83"/>
        <v>8</v>
      </c>
      <c r="AF292" s="30">
        <f t="shared" si="63"/>
        <v>2.8085325981333332E-2</v>
      </c>
      <c r="AG292" s="30">
        <f t="shared" si="64"/>
        <v>3.1264992647999999E-2</v>
      </c>
      <c r="AH292" s="30">
        <f t="shared" si="65"/>
        <v>3.2544659314666664E-2</v>
      </c>
      <c r="AI292" s="30">
        <f t="shared" si="66"/>
        <v>3.9482659314666671E-2</v>
      </c>
      <c r="AJ292" s="30">
        <f t="shared" si="67"/>
        <v>5.4559992647999996E-2</v>
      </c>
      <c r="AK292" s="30">
        <f t="shared" si="68"/>
        <v>7.262899264799999E-2</v>
      </c>
      <c r="AL292" s="30">
        <f t="shared" si="69"/>
        <v>0.114698992648</v>
      </c>
      <c r="AM292" s="30">
        <f t="shared" si="70"/>
        <v>0.14274565931466665</v>
      </c>
      <c r="AO292" s="79">
        <f t="shared" si="84"/>
        <v>8</v>
      </c>
      <c r="AP292" s="30">
        <f t="shared" si="8"/>
        <v>2.6985706039666667E-2</v>
      </c>
      <c r="AQ292" s="30">
        <f t="shared" si="71"/>
        <v>3.0942039373E-2</v>
      </c>
      <c r="AR292" s="30">
        <f t="shared" si="9"/>
        <v>3.2119372706333332E-2</v>
      </c>
      <c r="AS292" s="30">
        <f t="shared" si="10"/>
        <v>4.0341706039666664E-2</v>
      </c>
      <c r="AT292" s="30">
        <f t="shared" si="11"/>
        <v>5.8322039372999998E-2</v>
      </c>
      <c r="AU292" s="30">
        <f t="shared" si="12"/>
        <v>7.7370039373000007E-2</v>
      </c>
      <c r="AV292" s="30">
        <f t="shared" si="13"/>
        <v>0.13078703937299999</v>
      </c>
      <c r="AW292" s="30">
        <f t="shared" si="14"/>
        <v>0.16639837270633329</v>
      </c>
      <c r="AX292" s="105"/>
      <c r="AY292" s="79">
        <f t="shared" si="85"/>
        <v>8</v>
      </c>
      <c r="AZ292" s="104">
        <f t="shared" ca="1" si="72"/>
        <v>2.8658522883000002E-2</v>
      </c>
      <c r="BA292" s="104">
        <f t="shared" ca="1" si="73"/>
        <v>3.2564522883000005E-2</v>
      </c>
      <c r="BB292" s="104">
        <f t="shared" ca="1" si="74"/>
        <v>3.4469189549666671E-2</v>
      </c>
      <c r="BC292" s="104">
        <f t="shared" ca="1" si="75"/>
        <v>4.4191856216333335E-2</v>
      </c>
      <c r="BD292" s="104">
        <f t="shared" ca="1" si="76"/>
        <v>6.4648522883000006E-2</v>
      </c>
      <c r="BE292" s="104">
        <f t="shared" ca="1" si="77"/>
        <v>8.867252288300001E-2</v>
      </c>
      <c r="BF292" s="104">
        <f t="shared" ca="1" si="78"/>
        <v>0.16053052288300002</v>
      </c>
      <c r="BG292" s="104">
        <f t="shared" ca="1" si="79"/>
        <v>0.20843585621633334</v>
      </c>
      <c r="BI292" s="79">
        <f t="shared" si="86"/>
        <v>8</v>
      </c>
      <c r="BJ292" s="104">
        <f t="shared" ca="1" si="15"/>
        <v>2.4292761867666667E-2</v>
      </c>
      <c r="BK292" s="104">
        <f t="shared" ca="1" si="16"/>
        <v>2.7642095201E-2</v>
      </c>
      <c r="BL292" s="104">
        <f t="shared" ca="1" si="17"/>
        <v>3.0943761867666668E-2</v>
      </c>
      <c r="BM292" s="104">
        <f t="shared" ca="1" si="18"/>
        <v>4.2468428534333337E-2</v>
      </c>
      <c r="BN292" s="104">
        <f t="shared" ca="1" si="19"/>
        <v>6.5253095201000005E-2</v>
      </c>
      <c r="BO292" s="104">
        <f t="shared" ca="1" si="20"/>
        <v>9.3675095201000008E-2</v>
      </c>
      <c r="BP292" s="104">
        <f t="shared" ca="1" si="21"/>
        <v>0.19501609520099999</v>
      </c>
      <c r="BQ292" s="104">
        <f t="shared" ca="1" si="22"/>
        <v>0.26257676186766665</v>
      </c>
      <c r="BS292" s="79">
        <f t="shared" si="87"/>
        <v>8</v>
      </c>
      <c r="BT292" s="104">
        <f t="shared" ca="1" si="23"/>
        <v>2.0095906659666665E-2</v>
      </c>
      <c r="BU292" s="104">
        <f t="shared" ca="1" si="24"/>
        <v>2.2099906659666668E-2</v>
      </c>
      <c r="BV292" s="104">
        <f t="shared" ca="1" si="25"/>
        <v>2.5775573326333331E-2</v>
      </c>
      <c r="BW292" s="104">
        <f t="shared" ca="1" si="26"/>
        <v>3.453190665966667E-2</v>
      </c>
      <c r="BX292" s="104">
        <f t="shared" ca="1" si="27"/>
        <v>5.4550239993000002E-2</v>
      </c>
      <c r="BY292" s="104">
        <f t="shared" ca="1" si="28"/>
        <v>7.5426239992999994E-2</v>
      </c>
      <c r="BZ292" s="104">
        <f t="shared" ca="1" si="29"/>
        <v>0.16281223999300004</v>
      </c>
      <c r="CA292" s="104">
        <f t="shared" ca="1" si="30"/>
        <v>0.22106957332633337</v>
      </c>
      <c r="CC292" s="79">
        <f t="shared" si="88"/>
        <v>8</v>
      </c>
      <c r="CD292" s="104">
        <f t="shared" ca="1" si="31"/>
        <v>2.1260614304666667E-2</v>
      </c>
      <c r="CE292" s="104">
        <f t="shared" ca="1" si="32"/>
        <v>2.2782614304666667E-2</v>
      </c>
      <c r="CF292" s="104">
        <f t="shared" ca="1" si="33"/>
        <v>2.6034947638000003E-2</v>
      </c>
      <c r="CG292" s="104">
        <f t="shared" ca="1" si="34"/>
        <v>3.3405614304666667E-2</v>
      </c>
      <c r="CH292" s="104">
        <f t="shared" ca="1" si="35"/>
        <v>5.0074947637999995E-2</v>
      </c>
      <c r="CI292" s="104">
        <f t="shared" ca="1" si="36"/>
        <v>6.8478947637999998E-2</v>
      </c>
      <c r="CJ292" s="104">
        <f t="shared" ca="1" si="37"/>
        <v>0.14210594763800002</v>
      </c>
      <c r="CK292" s="104">
        <f t="shared" ca="1" si="38"/>
        <v>0.19119061430466672</v>
      </c>
    </row>
    <row r="293" spans="1:89" x14ac:dyDescent="0.25">
      <c r="A293" s="79">
        <f t="shared" si="80"/>
        <v>9</v>
      </c>
      <c r="B293" s="30">
        <f t="shared" si="39"/>
        <v>3.0525952727251334E-2</v>
      </c>
      <c r="C293" s="30">
        <f t="shared" si="40"/>
        <v>3.2363875493762781E-2</v>
      </c>
      <c r="D293" s="30">
        <f t="shared" si="41"/>
        <v>3.42225743318691E-2</v>
      </c>
      <c r="E293" s="30">
        <f t="shared" si="42"/>
        <v>4.0331567119153998E-2</v>
      </c>
      <c r="F293" s="30">
        <f t="shared" si="43"/>
        <v>5.3233091525728346E-2</v>
      </c>
      <c r="G293" s="30">
        <f t="shared" si="44"/>
        <v>6.6184325249467962E-2</v>
      </c>
      <c r="H293" s="30">
        <f t="shared" si="45"/>
        <v>9.5887815657867456E-2</v>
      </c>
      <c r="I293" s="30">
        <f t="shared" si="46"/>
        <v>0.11569014259680047</v>
      </c>
      <c r="K293" s="79">
        <f t="shared" si="81"/>
        <v>9</v>
      </c>
      <c r="L293" s="30">
        <f t="shared" si="47"/>
        <v>2.7808448115999997E-2</v>
      </c>
      <c r="M293" s="30">
        <f t="shared" si="48"/>
        <v>3.0506448116E-2</v>
      </c>
      <c r="N293" s="30">
        <f t="shared" si="49"/>
        <v>3.2587448115999999E-2</v>
      </c>
      <c r="O293" s="30">
        <f t="shared" si="50"/>
        <v>3.9842448116000004E-2</v>
      </c>
      <c r="P293" s="30">
        <f t="shared" si="51"/>
        <v>5.4907448115999999E-2</v>
      </c>
      <c r="Q293" s="30">
        <f t="shared" si="52"/>
        <v>7.2496448116000006E-2</v>
      </c>
      <c r="R293" s="30">
        <f t="shared" si="53"/>
        <v>0.11049244811599999</v>
      </c>
      <c r="S293" s="30">
        <f t="shared" si="54"/>
        <v>0.13582311478266668</v>
      </c>
      <c r="U293" s="79">
        <f t="shared" si="82"/>
        <v>9</v>
      </c>
      <c r="V293" s="30">
        <f t="shared" si="55"/>
        <v>2.7424967211E-2</v>
      </c>
      <c r="W293" s="30">
        <f t="shared" si="56"/>
        <v>3.0578967211000001E-2</v>
      </c>
      <c r="X293" s="30">
        <f t="shared" si="57"/>
        <v>3.3167967211000002E-2</v>
      </c>
      <c r="Y293" s="30">
        <f t="shared" si="58"/>
        <v>3.9855133877666669E-2</v>
      </c>
      <c r="Z293" s="30">
        <f t="shared" si="59"/>
        <v>5.7750967211000009E-2</v>
      </c>
      <c r="AA293" s="30">
        <f t="shared" si="60"/>
        <v>7.6307967211E-2</v>
      </c>
      <c r="AB293" s="30">
        <f t="shared" si="61"/>
        <v>0.13788396721099999</v>
      </c>
      <c r="AC293" s="30">
        <f t="shared" si="62"/>
        <v>0.17893463387766667</v>
      </c>
      <c r="AE293" s="79">
        <f t="shared" si="83"/>
        <v>9</v>
      </c>
      <c r="AF293" s="30">
        <f t="shared" si="63"/>
        <v>2.9726870302E-2</v>
      </c>
      <c r="AG293" s="30">
        <f t="shared" si="64"/>
        <v>3.258575265494118E-2</v>
      </c>
      <c r="AH293" s="30">
        <f t="shared" si="65"/>
        <v>3.4178870302000001E-2</v>
      </c>
      <c r="AI293" s="30">
        <f t="shared" si="66"/>
        <v>4.1003870302000006E-2</v>
      </c>
      <c r="AJ293" s="30">
        <f t="shared" si="67"/>
        <v>5.5550870301999997E-2</v>
      </c>
      <c r="AK293" s="30">
        <f t="shared" si="68"/>
        <v>7.3619870301999998E-2</v>
      </c>
      <c r="AL293" s="30">
        <f t="shared" si="69"/>
        <v>0.11568987030200001</v>
      </c>
      <c r="AM293" s="30">
        <f t="shared" si="70"/>
        <v>0.14373653696866667</v>
      </c>
      <c r="AO293" s="79">
        <f t="shared" si="84"/>
        <v>9</v>
      </c>
      <c r="AP293" s="30">
        <f t="shared" si="8"/>
        <v>2.8687064565999999E-2</v>
      </c>
      <c r="AQ293" s="30">
        <f t="shared" si="71"/>
        <v>3.2194123389529414E-2</v>
      </c>
      <c r="AR293" s="30">
        <f t="shared" si="9"/>
        <v>3.3781064565999996E-2</v>
      </c>
      <c r="AS293" s="30">
        <f t="shared" si="10"/>
        <v>4.1890064566000002E-2</v>
      </c>
      <c r="AT293" s="30">
        <f t="shared" si="11"/>
        <v>5.9300064565999996E-2</v>
      </c>
      <c r="AU293" s="30">
        <f t="shared" si="12"/>
        <v>7.8348064566000006E-2</v>
      </c>
      <c r="AV293" s="30">
        <f t="shared" si="13"/>
        <v>0.13176506456599998</v>
      </c>
      <c r="AW293" s="30">
        <f t="shared" si="14"/>
        <v>0.16737639789933328</v>
      </c>
      <c r="AX293" s="105"/>
      <c r="AY293" s="79">
        <f t="shared" si="85"/>
        <v>9</v>
      </c>
      <c r="AZ293" s="104">
        <f t="shared" ca="1" si="72"/>
        <v>2.9948921115999998E-2</v>
      </c>
      <c r="BA293" s="104">
        <f t="shared" ca="1" si="73"/>
        <v>3.3706046115999998E-2</v>
      </c>
      <c r="BB293" s="104">
        <f t="shared" ca="1" si="74"/>
        <v>3.5853921115999998E-2</v>
      </c>
      <c r="BC293" s="104">
        <f t="shared" ca="1" si="75"/>
        <v>4.5295921115999997E-2</v>
      </c>
      <c r="BD293" s="104">
        <f t="shared" ca="1" si="76"/>
        <v>6.5409921115999997E-2</v>
      </c>
      <c r="BE293" s="104">
        <f t="shared" ca="1" si="77"/>
        <v>8.9433921116000001E-2</v>
      </c>
      <c r="BF293" s="104">
        <f t="shared" ca="1" si="78"/>
        <v>0.16129192111599999</v>
      </c>
      <c r="BG293" s="104">
        <f t="shared" ca="1" si="79"/>
        <v>0.20919725444933335</v>
      </c>
      <c r="BI293" s="79">
        <f t="shared" si="86"/>
        <v>9</v>
      </c>
      <c r="BJ293" s="104">
        <f t="shared" ca="1" si="15"/>
        <v>2.5571403440000001E-2</v>
      </c>
      <c r="BK293" s="104">
        <f t="shared" ca="1" si="16"/>
        <v>2.882440344E-2</v>
      </c>
      <c r="BL293" s="104">
        <f t="shared" ca="1" si="17"/>
        <v>3.230040344E-2</v>
      </c>
      <c r="BM293" s="104">
        <f t="shared" ca="1" si="18"/>
        <v>4.3611403440000002E-2</v>
      </c>
      <c r="BN293" s="104">
        <f t="shared" ca="1" si="19"/>
        <v>6.6026403439999992E-2</v>
      </c>
      <c r="BO293" s="104">
        <f t="shared" ca="1" si="20"/>
        <v>9.4448403439999995E-2</v>
      </c>
      <c r="BP293" s="104">
        <f t="shared" ca="1" si="21"/>
        <v>0.19578940344000001</v>
      </c>
      <c r="BQ293" s="104">
        <f t="shared" ca="1" si="22"/>
        <v>0.26335007010666667</v>
      </c>
      <c r="BS293" s="79">
        <f t="shared" si="87"/>
        <v>9</v>
      </c>
      <c r="BT293" s="104">
        <f t="shared" ca="1" si="23"/>
        <v>2.1005535340999998E-2</v>
      </c>
      <c r="BU293" s="104">
        <f t="shared" ca="1" si="24"/>
        <v>2.3155535340999997E-2</v>
      </c>
      <c r="BV293" s="104">
        <f t="shared" ca="1" si="25"/>
        <v>2.7019535341E-2</v>
      </c>
      <c r="BW293" s="104">
        <f t="shared" ca="1" si="26"/>
        <v>3.5866535340999997E-2</v>
      </c>
      <c r="BX293" s="104">
        <f t="shared" ca="1" si="27"/>
        <v>5.5167535341000003E-2</v>
      </c>
      <c r="BY293" s="104">
        <f t="shared" ca="1" si="28"/>
        <v>7.6043535341000001E-2</v>
      </c>
      <c r="BZ293" s="104">
        <f t="shared" ca="1" si="29"/>
        <v>0.16342953534100002</v>
      </c>
      <c r="CA293" s="104">
        <f t="shared" ca="1" si="30"/>
        <v>0.22168686867433335</v>
      </c>
      <c r="CC293" s="79">
        <f t="shared" si="88"/>
        <v>9</v>
      </c>
      <c r="CD293" s="104">
        <f t="shared" ca="1" si="31"/>
        <v>2.2166861366999999E-2</v>
      </c>
      <c r="CE293" s="104">
        <f t="shared" ca="1" si="32"/>
        <v>2.3939861367E-2</v>
      </c>
      <c r="CF293" s="104">
        <f t="shared" ca="1" si="33"/>
        <v>2.7357861366999997E-2</v>
      </c>
      <c r="CG293" s="104">
        <f t="shared" ca="1" si="34"/>
        <v>3.4733861367000005E-2</v>
      </c>
      <c r="CH293" s="104">
        <f t="shared" ca="1" si="35"/>
        <v>5.0682861366999996E-2</v>
      </c>
      <c r="CI293" s="104">
        <f t="shared" ca="1" si="36"/>
        <v>6.9086861366999999E-2</v>
      </c>
      <c r="CJ293" s="104">
        <f t="shared" ca="1" si="37"/>
        <v>0.14271386136700001</v>
      </c>
      <c r="CK293" s="104">
        <f t="shared" ca="1" si="38"/>
        <v>0.1917985280336667</v>
      </c>
    </row>
    <row r="294" spans="1:89" x14ac:dyDescent="0.25">
      <c r="A294" s="79">
        <f t="shared" si="80"/>
        <v>10</v>
      </c>
      <c r="B294" s="30">
        <f t="shared" si="39"/>
        <v>3.1701567346515386E-2</v>
      </c>
      <c r="C294" s="30">
        <f t="shared" si="40"/>
        <v>3.365085116391716E-2</v>
      </c>
      <c r="D294" s="30">
        <f t="shared" si="41"/>
        <v>3.5447476133095693E-2</v>
      </c>
      <c r="E294" s="30">
        <f t="shared" si="42"/>
        <v>4.1526915758677584E-2</v>
      </c>
      <c r="F294" s="30">
        <f t="shared" si="43"/>
        <v>5.4230554805400941E-2</v>
      </c>
      <c r="G294" s="30">
        <f t="shared" si="44"/>
        <v>6.7181788529140557E-2</v>
      </c>
      <c r="H294" s="30">
        <f t="shared" si="45"/>
        <v>9.6885278937540065E-2</v>
      </c>
      <c r="I294" s="30">
        <f t="shared" si="46"/>
        <v>0.11668760587647306</v>
      </c>
      <c r="K294" s="79">
        <f t="shared" si="81"/>
        <v>10</v>
      </c>
      <c r="L294" s="30">
        <f t="shared" si="47"/>
        <v>2.8684632427526315E-2</v>
      </c>
      <c r="M294" s="30">
        <f t="shared" si="48"/>
        <v>3.1441510717E-2</v>
      </c>
      <c r="N294" s="30">
        <f t="shared" si="49"/>
        <v>3.3495414883666669E-2</v>
      </c>
      <c r="O294" s="30">
        <f t="shared" si="50"/>
        <v>4.0704348217000003E-2</v>
      </c>
      <c r="P294" s="30">
        <f t="shared" si="51"/>
        <v>5.5546948217E-2</v>
      </c>
      <c r="Q294" s="30">
        <f t="shared" si="52"/>
        <v>7.3135948217000007E-2</v>
      </c>
      <c r="R294" s="30">
        <f t="shared" si="53"/>
        <v>0.111131948217</v>
      </c>
      <c r="S294" s="30">
        <f t="shared" si="54"/>
        <v>0.13646261488366668</v>
      </c>
      <c r="U294" s="79">
        <f t="shared" si="82"/>
        <v>10</v>
      </c>
      <c r="V294" s="30">
        <f t="shared" si="55"/>
        <v>2.8345238865999999E-2</v>
      </c>
      <c r="W294" s="30">
        <f t="shared" si="56"/>
        <v>3.1486772199333331E-2</v>
      </c>
      <c r="X294" s="30">
        <f t="shared" si="57"/>
        <v>3.404797219933333E-2</v>
      </c>
      <c r="Y294" s="30">
        <f t="shared" si="58"/>
        <v>4.0712461088222227E-2</v>
      </c>
      <c r="Z294" s="30">
        <f t="shared" si="59"/>
        <v>5.8528238866000004E-2</v>
      </c>
      <c r="AA294" s="30">
        <f t="shared" si="60"/>
        <v>7.7085238865999994E-2</v>
      </c>
      <c r="AB294" s="30">
        <f t="shared" si="61"/>
        <v>0.13866123886600001</v>
      </c>
      <c r="AC294" s="30">
        <f t="shared" si="62"/>
        <v>0.17971190553266669</v>
      </c>
      <c r="AE294" s="79">
        <f t="shared" si="83"/>
        <v>10</v>
      </c>
      <c r="AF294" s="30">
        <f t="shared" si="63"/>
        <v>3.0849793954052629E-2</v>
      </c>
      <c r="AG294" s="30">
        <f t="shared" si="64"/>
        <v>3.3745190238882353E-2</v>
      </c>
      <c r="AH294" s="30">
        <f t="shared" si="65"/>
        <v>3.5336025532999998E-2</v>
      </c>
      <c r="AI294" s="30">
        <f t="shared" si="66"/>
        <v>4.2201958866333336E-2</v>
      </c>
      <c r="AJ294" s="30">
        <f t="shared" si="67"/>
        <v>5.6380425532999996E-2</v>
      </c>
      <c r="AK294" s="30">
        <f t="shared" si="68"/>
        <v>7.4449425532999991E-2</v>
      </c>
      <c r="AL294" s="30">
        <f t="shared" si="69"/>
        <v>0.116519425533</v>
      </c>
      <c r="AM294" s="30">
        <f t="shared" si="70"/>
        <v>0.14456609219966665</v>
      </c>
      <c r="AO294" s="79">
        <f t="shared" si="84"/>
        <v>10</v>
      </c>
      <c r="AP294" s="30">
        <f t="shared" si="8"/>
        <v>2.977257286822222E-2</v>
      </c>
      <c r="AQ294" s="30">
        <f t="shared" si="71"/>
        <v>3.3289468293058823E-2</v>
      </c>
      <c r="AR294" s="30">
        <f t="shared" si="9"/>
        <v>3.4877217312666672E-2</v>
      </c>
      <c r="AS294" s="30">
        <f t="shared" si="10"/>
        <v>4.3058217312666666E-2</v>
      </c>
      <c r="AT294" s="30">
        <f t="shared" si="11"/>
        <v>6.0121350645999994E-2</v>
      </c>
      <c r="AU294" s="30">
        <f t="shared" si="12"/>
        <v>7.9169350646000003E-2</v>
      </c>
      <c r="AV294" s="30">
        <f t="shared" si="13"/>
        <v>0.132586350646</v>
      </c>
      <c r="AW294" s="30">
        <f t="shared" si="14"/>
        <v>0.1681976839793333</v>
      </c>
      <c r="AX294" s="105"/>
      <c r="AY294" s="79">
        <f t="shared" si="85"/>
        <v>10</v>
      </c>
      <c r="AZ294" s="104">
        <f t="shared" ca="1" si="72"/>
        <v>3.0924930136222221E-2</v>
      </c>
      <c r="BA294" s="104">
        <f t="shared" ca="1" si="73"/>
        <v>3.4732457913999995E-2</v>
      </c>
      <c r="BB294" s="104">
        <f t="shared" ca="1" si="74"/>
        <v>3.6831341247333331E-2</v>
      </c>
      <c r="BC294" s="104">
        <f t="shared" ca="1" si="75"/>
        <v>4.6357279342571431E-2</v>
      </c>
      <c r="BD294" s="104">
        <f t="shared" ca="1" si="76"/>
        <v>6.6056207913999992E-2</v>
      </c>
      <c r="BE294" s="104">
        <f t="shared" ca="1" si="77"/>
        <v>9.008020791400001E-2</v>
      </c>
      <c r="BF294" s="104">
        <f t="shared" ca="1" si="78"/>
        <v>0.16193820791400002</v>
      </c>
      <c r="BG294" s="104">
        <f t="shared" ca="1" si="79"/>
        <v>0.20984354124733334</v>
      </c>
      <c r="BI294" s="79">
        <f t="shared" si="86"/>
        <v>10</v>
      </c>
      <c r="BJ294" s="104">
        <f t="shared" ca="1" si="15"/>
        <v>2.6561292650111111E-2</v>
      </c>
      <c r="BK294" s="104">
        <f t="shared" ca="1" si="16"/>
        <v>2.9926881539E-2</v>
      </c>
      <c r="BL294" s="104">
        <f t="shared" ca="1" si="17"/>
        <v>3.3301414872333332E-2</v>
      </c>
      <c r="BM294" s="104">
        <f t="shared" ca="1" si="18"/>
        <v>4.4690110110428574E-2</v>
      </c>
      <c r="BN294" s="104">
        <f t="shared" ca="1" si="19"/>
        <v>6.6656681538999993E-2</v>
      </c>
      <c r="BO294" s="104">
        <f t="shared" ca="1" si="20"/>
        <v>9.5078681538999996E-2</v>
      </c>
      <c r="BP294" s="104">
        <f t="shared" ca="1" si="21"/>
        <v>0.196419681539</v>
      </c>
      <c r="BQ294" s="104">
        <f t="shared" ca="1" si="22"/>
        <v>0.26398034820566668</v>
      </c>
      <c r="BS294" s="79">
        <f t="shared" si="87"/>
        <v>10</v>
      </c>
      <c r="BT294" s="104">
        <f t="shared" ca="1" si="23"/>
        <v>2.1821337872666664E-2</v>
      </c>
      <c r="BU294" s="104">
        <f t="shared" ca="1" si="24"/>
        <v>2.4080796206E-2</v>
      </c>
      <c r="BV294" s="104">
        <f t="shared" ca="1" si="25"/>
        <v>2.7864437872666667E-2</v>
      </c>
      <c r="BW294" s="104">
        <f t="shared" ca="1" si="26"/>
        <v>3.6769742634571431E-2</v>
      </c>
      <c r="BX294" s="104">
        <f t="shared" ca="1" si="27"/>
        <v>5.5660171206000003E-2</v>
      </c>
      <c r="BY294" s="104">
        <f t="shared" ca="1" si="28"/>
        <v>7.6536171205999995E-2</v>
      </c>
      <c r="BZ294" s="104">
        <f t="shared" ca="1" si="29"/>
        <v>0.16392217120600003</v>
      </c>
      <c r="CA294" s="104">
        <f t="shared" ca="1" si="30"/>
        <v>0.22217950453933336</v>
      </c>
      <c r="CC294" s="79">
        <f t="shared" si="88"/>
        <v>10</v>
      </c>
      <c r="CD294" s="104">
        <f t="shared" ca="1" si="31"/>
        <v>2.3026596845E-2</v>
      </c>
      <c r="CE294" s="104">
        <f t="shared" ca="1" si="32"/>
        <v>2.4893346845000004E-2</v>
      </c>
      <c r="CF294" s="104">
        <f t="shared" ca="1" si="33"/>
        <v>2.8233796845000003E-2</v>
      </c>
      <c r="CG294" s="104">
        <f t="shared" ca="1" si="34"/>
        <v>3.5700525416428576E-2</v>
      </c>
      <c r="CH294" s="104">
        <f t="shared" ca="1" si="35"/>
        <v>5.1200596845000002E-2</v>
      </c>
      <c r="CI294" s="104">
        <f t="shared" ca="1" si="36"/>
        <v>6.9604596845000005E-2</v>
      </c>
      <c r="CJ294" s="104">
        <f t="shared" ca="1" si="37"/>
        <v>0.143231596845</v>
      </c>
      <c r="CK294" s="104">
        <f t="shared" ca="1" si="38"/>
        <v>0.1923162635116667</v>
      </c>
    </row>
    <row r="295" spans="1:89" x14ac:dyDescent="0.25">
      <c r="A295" s="79">
        <f t="shared" si="80"/>
        <v>11</v>
      </c>
      <c r="B295" s="30">
        <f t="shared" si="39"/>
        <v>3.271935614408783E-2</v>
      </c>
      <c r="C295" s="30">
        <f t="shared" si="40"/>
        <v>3.4780001012379928E-2</v>
      </c>
      <c r="D295" s="30">
        <f t="shared" si="41"/>
        <v>3.6514552112630674E-2</v>
      </c>
      <c r="E295" s="30">
        <f t="shared" si="42"/>
        <v>4.2564438576509558E-2</v>
      </c>
      <c r="F295" s="30">
        <f t="shared" si="43"/>
        <v>5.5070192263381938E-2</v>
      </c>
      <c r="G295" s="30">
        <f t="shared" si="44"/>
        <v>6.8021425987121548E-2</v>
      </c>
      <c r="H295" s="30">
        <f t="shared" si="45"/>
        <v>9.7724916395521055E-2</v>
      </c>
      <c r="I295" s="30">
        <f t="shared" si="46"/>
        <v>0.11752724333445407</v>
      </c>
      <c r="K295" s="79">
        <f t="shared" si="81"/>
        <v>11</v>
      </c>
      <c r="L295" s="30">
        <f t="shared" si="47"/>
        <v>2.9456246601052633E-2</v>
      </c>
      <c r="M295" s="30">
        <f t="shared" si="48"/>
        <v>3.2272003180000002E-2</v>
      </c>
      <c r="N295" s="30">
        <f t="shared" si="49"/>
        <v>3.4298811513333333E-2</v>
      </c>
      <c r="O295" s="30">
        <f t="shared" si="50"/>
        <v>4.1461678180000003E-2</v>
      </c>
      <c r="P295" s="30">
        <f t="shared" si="51"/>
        <v>5.6081878180000003E-2</v>
      </c>
      <c r="Q295" s="30">
        <f t="shared" si="52"/>
        <v>7.367087818000001E-2</v>
      </c>
      <c r="R295" s="30">
        <f t="shared" si="53"/>
        <v>0.11166687818</v>
      </c>
      <c r="S295" s="30">
        <f t="shared" si="54"/>
        <v>0.13699754484666668</v>
      </c>
      <c r="U295" s="79">
        <f t="shared" si="82"/>
        <v>11</v>
      </c>
      <c r="V295" s="30">
        <f t="shared" si="55"/>
        <v>2.9160969848999997E-2</v>
      </c>
      <c r="W295" s="30">
        <f t="shared" si="56"/>
        <v>3.229003651566667E-2</v>
      </c>
      <c r="X295" s="30">
        <f t="shared" si="57"/>
        <v>3.4823436515666668E-2</v>
      </c>
      <c r="Y295" s="30">
        <f t="shared" si="58"/>
        <v>4.1465247626777779E-2</v>
      </c>
      <c r="Z295" s="30">
        <f t="shared" si="59"/>
        <v>5.9200969849000001E-2</v>
      </c>
      <c r="AA295" s="30">
        <f t="shared" si="60"/>
        <v>7.7757969848999992E-2</v>
      </c>
      <c r="AB295" s="30">
        <f t="shared" si="61"/>
        <v>0.13933396984900001</v>
      </c>
      <c r="AC295" s="30">
        <f t="shared" si="62"/>
        <v>0.18038463651566669</v>
      </c>
      <c r="AE295" s="79">
        <f t="shared" si="83"/>
        <v>11</v>
      </c>
      <c r="AF295" s="30">
        <f t="shared" si="63"/>
        <v>3.1876354047105267E-2</v>
      </c>
      <c r="AG295" s="30">
        <f t="shared" si="64"/>
        <v>3.4808264263823531E-2</v>
      </c>
      <c r="AH295" s="30">
        <f t="shared" si="65"/>
        <v>3.6396817205000001E-2</v>
      </c>
      <c r="AI295" s="30">
        <f t="shared" si="66"/>
        <v>4.3303683871666665E-2</v>
      </c>
      <c r="AJ295" s="30">
        <f t="shared" si="67"/>
        <v>5.7113617204999995E-2</v>
      </c>
      <c r="AK295" s="30">
        <f t="shared" si="68"/>
        <v>7.5182617204999996E-2</v>
      </c>
      <c r="AL295" s="30">
        <f t="shared" si="69"/>
        <v>0.11725261720500001</v>
      </c>
      <c r="AM295" s="30">
        <f t="shared" si="70"/>
        <v>0.14529928387166666</v>
      </c>
      <c r="AO295" s="79">
        <f t="shared" si="84"/>
        <v>11</v>
      </c>
      <c r="AP295" s="30">
        <f t="shared" si="8"/>
        <v>3.0759625246444447E-2</v>
      </c>
      <c r="AQ295" s="30">
        <f t="shared" si="71"/>
        <v>3.4286357272588233E-2</v>
      </c>
      <c r="AR295" s="30">
        <f t="shared" si="9"/>
        <v>3.5874914135333336E-2</v>
      </c>
      <c r="AS295" s="30">
        <f t="shared" si="10"/>
        <v>4.4127914135333332E-2</v>
      </c>
      <c r="AT295" s="30">
        <f t="shared" si="11"/>
        <v>6.0844180801999999E-2</v>
      </c>
      <c r="AU295" s="30">
        <f t="shared" si="12"/>
        <v>7.9892180802000001E-2</v>
      </c>
      <c r="AV295" s="30">
        <f t="shared" si="13"/>
        <v>0.13330918080199999</v>
      </c>
      <c r="AW295" s="30">
        <f t="shared" si="14"/>
        <v>0.16892051413533329</v>
      </c>
      <c r="AX295" s="105"/>
      <c r="AY295" s="79">
        <f t="shared" si="85"/>
        <v>11</v>
      </c>
      <c r="AZ295" s="104">
        <f t="shared" ca="1" si="72"/>
        <v>3.1827271327444451E-2</v>
      </c>
      <c r="BA295" s="104">
        <f t="shared" ca="1" si="73"/>
        <v>3.5685201882999999E-2</v>
      </c>
      <c r="BB295" s="104">
        <f t="shared" ca="1" si="74"/>
        <v>3.7735093549666671E-2</v>
      </c>
      <c r="BC295" s="104">
        <f t="shared" ca="1" si="75"/>
        <v>4.7344969740142857E-2</v>
      </c>
      <c r="BD295" s="104">
        <f t="shared" ca="1" si="76"/>
        <v>6.6628826883000009E-2</v>
      </c>
      <c r="BE295" s="104">
        <f t="shared" ca="1" si="77"/>
        <v>9.0652826882999998E-2</v>
      </c>
      <c r="BF295" s="104">
        <f t="shared" ca="1" si="78"/>
        <v>0.162510826883</v>
      </c>
      <c r="BG295" s="104">
        <f t="shared" ca="1" si="79"/>
        <v>0.21041616021633333</v>
      </c>
      <c r="BI295" s="79">
        <f t="shared" si="86"/>
        <v>11</v>
      </c>
      <c r="BJ295" s="104">
        <f t="shared" ca="1" si="15"/>
        <v>2.7471402067222223E-2</v>
      </c>
      <c r="BK295" s="104">
        <f t="shared" ca="1" si="16"/>
        <v>3.0949579844999998E-2</v>
      </c>
      <c r="BL295" s="104">
        <f t="shared" ca="1" si="17"/>
        <v>3.4222646511666663E-2</v>
      </c>
      <c r="BM295" s="104">
        <f t="shared" ca="1" si="18"/>
        <v>4.5689036987857146E-2</v>
      </c>
      <c r="BN295" s="104">
        <f t="shared" ca="1" si="19"/>
        <v>6.7207179844999992E-2</v>
      </c>
      <c r="BO295" s="104">
        <f t="shared" ca="1" si="20"/>
        <v>9.5629179844999995E-2</v>
      </c>
      <c r="BP295" s="104">
        <f t="shared" ca="1" si="21"/>
        <v>0.19697017984500001</v>
      </c>
      <c r="BQ295" s="104">
        <f t="shared" ca="1" si="22"/>
        <v>0.26453084651166664</v>
      </c>
      <c r="BS295" s="79">
        <f t="shared" si="87"/>
        <v>11</v>
      </c>
      <c r="BT295" s="104">
        <f t="shared" ca="1" si="23"/>
        <v>2.2579494632333334E-2</v>
      </c>
      <c r="BU295" s="104">
        <f t="shared" ca="1" si="24"/>
        <v>2.4948411299000002E-2</v>
      </c>
      <c r="BV295" s="104">
        <f t="shared" ca="1" si="25"/>
        <v>2.865169463233333E-2</v>
      </c>
      <c r="BW295" s="104">
        <f t="shared" ca="1" si="26"/>
        <v>3.7615304156142858E-2</v>
      </c>
      <c r="BX295" s="104">
        <f t="shared" ca="1" si="27"/>
        <v>5.6095161299000003E-2</v>
      </c>
      <c r="BY295" s="104">
        <f t="shared" ca="1" si="28"/>
        <v>7.6971161299000002E-2</v>
      </c>
      <c r="BZ295" s="104">
        <f t="shared" ca="1" si="29"/>
        <v>0.16435716129900002</v>
      </c>
      <c r="CA295" s="104">
        <f t="shared" ca="1" si="30"/>
        <v>0.22261449463233335</v>
      </c>
      <c r="CC295" s="79">
        <f t="shared" si="88"/>
        <v>11</v>
      </c>
      <c r="CD295" s="104">
        <f t="shared" ca="1" si="31"/>
        <v>2.3844514614000001E-2</v>
      </c>
      <c r="CE295" s="104">
        <f t="shared" ca="1" si="32"/>
        <v>2.5805014614000001E-2</v>
      </c>
      <c r="CF295" s="104">
        <f t="shared" ca="1" si="33"/>
        <v>2.9067914613999997E-2</v>
      </c>
      <c r="CG295" s="104">
        <f t="shared" ca="1" si="34"/>
        <v>3.6625371756857143E-2</v>
      </c>
      <c r="CH295" s="104">
        <f t="shared" ca="1" si="35"/>
        <v>5.1676514613999996E-2</v>
      </c>
      <c r="CI295" s="104">
        <f t="shared" ca="1" si="36"/>
        <v>7.0080514614E-2</v>
      </c>
      <c r="CJ295" s="104">
        <f t="shared" ca="1" si="37"/>
        <v>0.143707514614</v>
      </c>
      <c r="CK295" s="104">
        <f t="shared" ca="1" si="38"/>
        <v>0.19279218128066672</v>
      </c>
    </row>
    <row r="296" spans="1:89" x14ac:dyDescent="0.25">
      <c r="A296" s="79">
        <f t="shared" si="80"/>
        <v>12</v>
      </c>
      <c r="B296" s="30">
        <f t="shared" si="39"/>
        <v>3.360100302449949E-2</v>
      </c>
      <c r="C296" s="30">
        <f t="shared" si="40"/>
        <v>3.5773008943681919E-2</v>
      </c>
      <c r="D296" s="30">
        <f t="shared" si="41"/>
        <v>3.7445486175004872E-2</v>
      </c>
      <c r="E296" s="30">
        <f t="shared" si="42"/>
        <v>4.3465819477180756E-2</v>
      </c>
      <c r="F296" s="30">
        <f t="shared" si="43"/>
        <v>5.5773687804202145E-2</v>
      </c>
      <c r="G296" s="30">
        <f t="shared" si="44"/>
        <v>6.8724921527941754E-2</v>
      </c>
      <c r="H296" s="30">
        <f t="shared" si="45"/>
        <v>9.8428411936341262E-2</v>
      </c>
      <c r="I296" s="30">
        <f t="shared" si="46"/>
        <v>0.11823073887527427</v>
      </c>
      <c r="K296" s="79">
        <f t="shared" si="81"/>
        <v>12</v>
      </c>
      <c r="L296" s="30">
        <f t="shared" si="47"/>
        <v>3.0149754876578949E-2</v>
      </c>
      <c r="M296" s="30">
        <f t="shared" si="48"/>
        <v>3.3024389745E-2</v>
      </c>
      <c r="N296" s="30">
        <f t="shared" si="49"/>
        <v>3.5024102245000001E-2</v>
      </c>
      <c r="O296" s="30">
        <f t="shared" si="50"/>
        <v>4.2140902245E-2</v>
      </c>
      <c r="P296" s="30">
        <f t="shared" si="51"/>
        <v>5.6538702245000003E-2</v>
      </c>
      <c r="Q296" s="30">
        <f t="shared" si="52"/>
        <v>7.412770224500001E-2</v>
      </c>
      <c r="R296" s="30">
        <f t="shared" si="53"/>
        <v>0.112123702245</v>
      </c>
      <c r="S296" s="30">
        <f t="shared" si="54"/>
        <v>0.13745436891166668</v>
      </c>
      <c r="U296" s="79">
        <f t="shared" si="82"/>
        <v>12</v>
      </c>
      <c r="V296" s="30">
        <f t="shared" si="55"/>
        <v>2.9890670624999997E-2</v>
      </c>
      <c r="W296" s="30">
        <f t="shared" si="56"/>
        <v>3.3007270625000001E-2</v>
      </c>
      <c r="X296" s="30">
        <f t="shared" si="57"/>
        <v>3.5512870624999998E-2</v>
      </c>
      <c r="Y296" s="30">
        <f t="shared" si="58"/>
        <v>4.2132003958333331E-2</v>
      </c>
      <c r="Z296" s="30">
        <f t="shared" si="59"/>
        <v>5.9787670625000004E-2</v>
      </c>
      <c r="AA296" s="30">
        <f t="shared" si="60"/>
        <v>7.8344670625000001E-2</v>
      </c>
      <c r="AB296" s="30">
        <f t="shared" si="61"/>
        <v>0.13992067062499999</v>
      </c>
      <c r="AC296" s="30">
        <f t="shared" si="62"/>
        <v>0.18097133729166667</v>
      </c>
      <c r="AE296" s="79">
        <f t="shared" si="83"/>
        <v>12</v>
      </c>
      <c r="AF296" s="30">
        <f t="shared" si="63"/>
        <v>3.2848245099157895E-2</v>
      </c>
      <c r="AG296" s="30">
        <f t="shared" si="64"/>
        <v>3.5816669247764707E-2</v>
      </c>
      <c r="AH296" s="30">
        <f t="shared" si="65"/>
        <v>3.7402939836000001E-2</v>
      </c>
      <c r="AI296" s="30">
        <f t="shared" si="66"/>
        <v>4.4350739836000005E-2</v>
      </c>
      <c r="AJ296" s="30">
        <f t="shared" si="67"/>
        <v>5.7792139835999998E-2</v>
      </c>
      <c r="AK296" s="30">
        <f t="shared" si="68"/>
        <v>7.5861139835999999E-2</v>
      </c>
      <c r="AL296" s="30">
        <f t="shared" si="69"/>
        <v>0.117931139836</v>
      </c>
      <c r="AM296" s="30">
        <f t="shared" si="70"/>
        <v>0.14597780650266667</v>
      </c>
      <c r="AO296" s="79">
        <f t="shared" si="84"/>
        <v>12</v>
      </c>
      <c r="AP296" s="30">
        <f t="shared" si="8"/>
        <v>3.1685954484666663E-2</v>
      </c>
      <c r="AQ296" s="30">
        <f t="shared" si="71"/>
        <v>3.5222523112117647E-2</v>
      </c>
      <c r="AR296" s="30">
        <f t="shared" si="9"/>
        <v>3.6811887818000003E-2</v>
      </c>
      <c r="AS296" s="30">
        <f t="shared" si="10"/>
        <v>4.5136887818000002E-2</v>
      </c>
      <c r="AT296" s="30">
        <f t="shared" si="11"/>
        <v>6.1506287817999994E-2</v>
      </c>
      <c r="AU296" s="30">
        <f t="shared" si="12"/>
        <v>8.0554287818000003E-2</v>
      </c>
      <c r="AV296" s="30">
        <f t="shared" si="13"/>
        <v>0.133971287818</v>
      </c>
      <c r="AW296" s="30">
        <f t="shared" si="14"/>
        <v>0.1695826211513333</v>
      </c>
      <c r="AX296" s="105"/>
      <c r="AY296" s="79">
        <f t="shared" si="85"/>
        <v>12</v>
      </c>
      <c r="AZ296" s="104">
        <f t="shared" ca="1" si="72"/>
        <v>3.2682826124666664E-2</v>
      </c>
      <c r="BA296" s="104">
        <f t="shared" ca="1" si="73"/>
        <v>3.6591159457999997E-2</v>
      </c>
      <c r="BB296" s="104">
        <f t="shared" ca="1" si="74"/>
        <v>3.8592059457999997E-2</v>
      </c>
      <c r="BC296" s="104">
        <f t="shared" ca="1" si="75"/>
        <v>4.8285873743714285E-2</v>
      </c>
      <c r="BD296" s="104">
        <f t="shared" ca="1" si="76"/>
        <v>6.7154659458000004E-2</v>
      </c>
      <c r="BE296" s="104">
        <f t="shared" ca="1" si="77"/>
        <v>9.1178659458000008E-2</v>
      </c>
      <c r="BF296" s="104">
        <f t="shared" ca="1" si="78"/>
        <v>0.163036659458</v>
      </c>
      <c r="BG296" s="104">
        <f t="shared" ca="1" si="79"/>
        <v>0.21094199279133333</v>
      </c>
      <c r="BI296" s="79">
        <f t="shared" si="86"/>
        <v>12</v>
      </c>
      <c r="BJ296" s="104">
        <f t="shared" ca="1" si="15"/>
        <v>2.8347058440333334E-2</v>
      </c>
      <c r="BK296" s="104">
        <f t="shared" ca="1" si="16"/>
        <v>3.1937825107000002E-2</v>
      </c>
      <c r="BL296" s="104">
        <f t="shared" ca="1" si="17"/>
        <v>3.5109425107000006E-2</v>
      </c>
      <c r="BM296" s="104">
        <f t="shared" ca="1" si="18"/>
        <v>4.6653510821285715E-2</v>
      </c>
      <c r="BN296" s="104">
        <f t="shared" ca="1" si="19"/>
        <v>6.772322510699999E-2</v>
      </c>
      <c r="BO296" s="104">
        <f t="shared" ca="1" si="20"/>
        <v>9.6145225106999993E-2</v>
      </c>
      <c r="BP296" s="104">
        <f t="shared" ca="1" si="21"/>
        <v>0.19748622510700001</v>
      </c>
      <c r="BQ296" s="104">
        <f t="shared" ca="1" si="22"/>
        <v>0.26504689177366664</v>
      </c>
      <c r="BS296" s="79">
        <f t="shared" si="87"/>
        <v>12</v>
      </c>
      <c r="BT296" s="104">
        <f t="shared" ca="1" si="23"/>
        <v>2.3327757082000002E-2</v>
      </c>
      <c r="BU296" s="104">
        <f t="shared" ca="1" si="24"/>
        <v>2.5806132082E-2</v>
      </c>
      <c r="BV296" s="104">
        <f t="shared" ca="1" si="25"/>
        <v>2.9429057081999999E-2</v>
      </c>
      <c r="BW296" s="104">
        <f t="shared" ca="1" si="26"/>
        <v>3.845097136771429E-2</v>
      </c>
      <c r="BX296" s="104">
        <f t="shared" ca="1" si="27"/>
        <v>5.6520257082000001E-2</v>
      </c>
      <c r="BY296" s="104">
        <f t="shared" ca="1" si="28"/>
        <v>7.7396257082E-2</v>
      </c>
      <c r="BZ296" s="104">
        <f t="shared" ca="1" si="29"/>
        <v>0.16478225708200003</v>
      </c>
      <c r="CA296" s="104">
        <f t="shared" ca="1" si="30"/>
        <v>0.22303959041533336</v>
      </c>
      <c r="CC296" s="79">
        <f t="shared" si="88"/>
        <v>12</v>
      </c>
      <c r="CD296" s="104">
        <f t="shared" ca="1" si="31"/>
        <v>2.4655595977000001E-2</v>
      </c>
      <c r="CE296" s="104">
        <f t="shared" ca="1" si="32"/>
        <v>2.6709845977000001E-2</v>
      </c>
      <c r="CF296" s="104">
        <f t="shared" ca="1" si="33"/>
        <v>2.9895195977000001E-2</v>
      </c>
      <c r="CG296" s="104">
        <f t="shared" ca="1" si="34"/>
        <v>3.7543381691285717E-2</v>
      </c>
      <c r="CH296" s="104">
        <f t="shared" ca="1" si="35"/>
        <v>5.2145595976999998E-2</v>
      </c>
      <c r="CI296" s="104">
        <f t="shared" ca="1" si="36"/>
        <v>7.0549595977000001E-2</v>
      </c>
      <c r="CJ296" s="104">
        <f t="shared" ca="1" si="37"/>
        <v>0.144176595977</v>
      </c>
      <c r="CK296" s="104">
        <f t="shared" ca="1" si="38"/>
        <v>0.19326126264366672</v>
      </c>
    </row>
    <row r="297" spans="1:89" x14ac:dyDescent="0.25">
      <c r="A297" s="79">
        <f t="shared" si="80"/>
        <v>13</v>
      </c>
      <c r="B297" s="30">
        <f t="shared" si="39"/>
        <v>3.4375713273492037E-2</v>
      </c>
      <c r="C297" s="30">
        <f t="shared" si="40"/>
        <v>3.665908024356479E-2</v>
      </c>
      <c r="D297" s="30">
        <f t="shared" si="41"/>
        <v>3.8269483605959956E-2</v>
      </c>
      <c r="E297" s="30">
        <f t="shared" si="42"/>
        <v>4.4260263746432826E-2</v>
      </c>
      <c r="F297" s="30">
        <f t="shared" si="43"/>
        <v>5.6370246713603238E-2</v>
      </c>
      <c r="G297" s="30">
        <f t="shared" si="44"/>
        <v>6.9321480437342847E-2</v>
      </c>
      <c r="H297" s="30">
        <f t="shared" si="45"/>
        <v>9.9024970845742355E-2</v>
      </c>
      <c r="I297" s="30">
        <f t="shared" si="46"/>
        <v>0.11882729778467536</v>
      </c>
      <c r="K297" s="79">
        <f t="shared" si="81"/>
        <v>13</v>
      </c>
      <c r="L297" s="30">
        <f t="shared" si="47"/>
        <v>3.0784635541105262E-2</v>
      </c>
      <c r="M297" s="30">
        <f t="shared" si="48"/>
        <v>3.3718148699E-2</v>
      </c>
      <c r="N297" s="30">
        <f t="shared" si="49"/>
        <v>3.5690765365666663E-2</v>
      </c>
      <c r="O297" s="30">
        <f t="shared" si="50"/>
        <v>4.2761498698999999E-2</v>
      </c>
      <c r="P297" s="30">
        <f t="shared" si="51"/>
        <v>5.6936898698999996E-2</v>
      </c>
      <c r="Q297" s="30">
        <f t="shared" si="52"/>
        <v>7.4525898699000004E-2</v>
      </c>
      <c r="R297" s="30">
        <f t="shared" si="53"/>
        <v>0.11252189869900001</v>
      </c>
      <c r="S297" s="30">
        <f t="shared" si="54"/>
        <v>0.13785256536566667</v>
      </c>
      <c r="U297" s="79">
        <f t="shared" si="82"/>
        <v>13</v>
      </c>
      <c r="V297" s="30">
        <f t="shared" si="55"/>
        <v>3.0552178499999999E-2</v>
      </c>
      <c r="W297" s="30">
        <f t="shared" si="56"/>
        <v>3.3656311833333334E-2</v>
      </c>
      <c r="X297" s="30">
        <f t="shared" si="57"/>
        <v>3.6134111833333329E-2</v>
      </c>
      <c r="Y297" s="30">
        <f t="shared" si="58"/>
        <v>4.273056738888889E-2</v>
      </c>
      <c r="Z297" s="30">
        <f t="shared" si="59"/>
        <v>6.0306178500000002E-2</v>
      </c>
      <c r="AA297" s="30">
        <f t="shared" si="60"/>
        <v>7.8863178499999992E-2</v>
      </c>
      <c r="AB297" s="30">
        <f t="shared" si="61"/>
        <v>0.14043917850000001</v>
      </c>
      <c r="AC297" s="30">
        <f t="shared" si="62"/>
        <v>0.18148984516666669</v>
      </c>
      <c r="AE297" s="79">
        <f t="shared" si="83"/>
        <v>13</v>
      </c>
      <c r="AF297" s="30">
        <f t="shared" si="63"/>
        <v>3.3779559351210527E-2</v>
      </c>
      <c r="AG297" s="30">
        <f t="shared" si="64"/>
        <v>3.6784497431705879E-2</v>
      </c>
      <c r="AH297" s="30">
        <f t="shared" si="65"/>
        <v>3.8368485666999998E-2</v>
      </c>
      <c r="AI297" s="30">
        <f t="shared" si="66"/>
        <v>4.5357219000333335E-2</v>
      </c>
      <c r="AJ297" s="30">
        <f t="shared" si="67"/>
        <v>5.8430085666999997E-2</v>
      </c>
      <c r="AK297" s="30">
        <f t="shared" si="68"/>
        <v>7.6499085667000005E-2</v>
      </c>
      <c r="AL297" s="30">
        <f t="shared" si="69"/>
        <v>0.118569085667</v>
      </c>
      <c r="AM297" s="30">
        <f t="shared" si="70"/>
        <v>0.14661575233366667</v>
      </c>
      <c r="AO297" s="79">
        <f t="shared" si="84"/>
        <v>13</v>
      </c>
      <c r="AP297" s="30">
        <f t="shared" si="8"/>
        <v>3.2576192800888887E-2</v>
      </c>
      <c r="AQ297" s="30">
        <f t="shared" si="71"/>
        <v>3.6122598029647054E-2</v>
      </c>
      <c r="AR297" s="30">
        <f t="shared" si="9"/>
        <v>3.7712770578666663E-2</v>
      </c>
      <c r="AS297" s="30">
        <f t="shared" si="10"/>
        <v>4.6109770578666665E-2</v>
      </c>
      <c r="AT297" s="30">
        <f t="shared" si="11"/>
        <v>6.2132303911999996E-2</v>
      </c>
      <c r="AU297" s="30">
        <f t="shared" si="12"/>
        <v>8.1180303912000013E-2</v>
      </c>
      <c r="AV297" s="30">
        <f t="shared" si="13"/>
        <v>0.13459730391199998</v>
      </c>
      <c r="AW297" s="30">
        <f t="shared" si="14"/>
        <v>0.17020863724533331</v>
      </c>
      <c r="AX297" s="105"/>
      <c r="AY297" s="79">
        <f t="shared" si="85"/>
        <v>13</v>
      </c>
      <c r="AZ297" s="104">
        <f t="shared" ca="1" si="72"/>
        <v>3.350760983288889E-2</v>
      </c>
      <c r="BA297" s="104">
        <f t="shared" ca="1" si="73"/>
        <v>3.7466345944000001E-2</v>
      </c>
      <c r="BB297" s="104">
        <f t="shared" ca="1" si="74"/>
        <v>3.941825427733333E-2</v>
      </c>
      <c r="BC297" s="104">
        <f t="shared" ca="1" si="75"/>
        <v>4.9196006658285718E-2</v>
      </c>
      <c r="BD297" s="104">
        <f t="shared" ca="1" si="76"/>
        <v>6.7649720944E-2</v>
      </c>
      <c r="BE297" s="104">
        <f t="shared" ca="1" si="77"/>
        <v>9.1673720944000003E-2</v>
      </c>
      <c r="BF297" s="104">
        <f t="shared" ca="1" si="78"/>
        <v>0.16353172094400001</v>
      </c>
      <c r="BG297" s="104">
        <f t="shared" ca="1" si="79"/>
        <v>0.21143705427733334</v>
      </c>
      <c r="BI297" s="79">
        <f t="shared" si="86"/>
        <v>13</v>
      </c>
      <c r="BJ297" s="104">
        <f t="shared" ca="1" si="15"/>
        <v>2.9216566165444442E-2</v>
      </c>
      <c r="BK297" s="104">
        <f t="shared" ca="1" si="16"/>
        <v>3.2919921721000001E-2</v>
      </c>
      <c r="BL297" s="104">
        <f t="shared" ca="1" si="17"/>
        <v>3.5990055054333336E-2</v>
      </c>
      <c r="BM297" s="104">
        <f t="shared" ca="1" si="18"/>
        <v>4.7611836006714287E-2</v>
      </c>
      <c r="BN297" s="104">
        <f t="shared" ca="1" si="19"/>
        <v>6.823312172099999E-2</v>
      </c>
      <c r="BO297" s="104">
        <f t="shared" ca="1" si="20"/>
        <v>9.6655121720999992E-2</v>
      </c>
      <c r="BP297" s="104">
        <f t="shared" ca="1" si="21"/>
        <v>0.19799612172100001</v>
      </c>
      <c r="BQ297" s="104">
        <f t="shared" ca="1" si="22"/>
        <v>0.26555678838766666</v>
      </c>
      <c r="BS297" s="79">
        <f t="shared" si="87"/>
        <v>13</v>
      </c>
      <c r="BT297" s="104">
        <f t="shared" ca="1" si="23"/>
        <v>2.4097195724666669E-2</v>
      </c>
      <c r="BU297" s="104">
        <f t="shared" ca="1" si="24"/>
        <v>2.6685029058E-2</v>
      </c>
      <c r="BV297" s="104">
        <f t="shared" ca="1" si="25"/>
        <v>3.0227595724666666E-2</v>
      </c>
      <c r="BW297" s="104">
        <f t="shared" ca="1" si="26"/>
        <v>3.9307814772285718E-2</v>
      </c>
      <c r="BX297" s="104">
        <f t="shared" ca="1" si="27"/>
        <v>5.6966529058000002E-2</v>
      </c>
      <c r="BY297" s="104">
        <f t="shared" ca="1" si="28"/>
        <v>7.7842529058000001E-2</v>
      </c>
      <c r="BZ297" s="104">
        <f t="shared" ca="1" si="29"/>
        <v>0.16522852905800003</v>
      </c>
      <c r="CA297" s="104">
        <f t="shared" ca="1" si="30"/>
        <v>0.22348586239133336</v>
      </c>
      <c r="CC297" s="79">
        <f t="shared" si="88"/>
        <v>13</v>
      </c>
      <c r="CD297" s="104">
        <f t="shared" ca="1" si="31"/>
        <v>2.5480289970999999E-2</v>
      </c>
      <c r="CE297" s="104">
        <f t="shared" ca="1" si="32"/>
        <v>2.7628289971000003E-2</v>
      </c>
      <c r="CF297" s="104">
        <f t="shared" ca="1" si="33"/>
        <v>3.0736089971E-2</v>
      </c>
      <c r="CG297" s="104">
        <f t="shared" ca="1" si="34"/>
        <v>3.8475004256714289E-2</v>
      </c>
      <c r="CH297" s="104">
        <f t="shared" ca="1" si="35"/>
        <v>5.2628289970999997E-2</v>
      </c>
      <c r="CI297" s="104">
        <f t="shared" ca="1" si="36"/>
        <v>7.1032289971000001E-2</v>
      </c>
      <c r="CJ297" s="104">
        <f t="shared" ca="1" si="37"/>
        <v>0.14465928997100003</v>
      </c>
      <c r="CK297" s="104">
        <f t="shared" ca="1" si="38"/>
        <v>0.19374395663766669</v>
      </c>
    </row>
    <row r="298" spans="1:89" x14ac:dyDescent="0.25">
      <c r="A298" s="79">
        <f t="shared" si="80"/>
        <v>14</v>
      </c>
      <c r="B298" s="30">
        <f t="shared" si="39"/>
        <v>3.506692671399169E-2</v>
      </c>
      <c r="C298" s="30">
        <f t="shared" si="40"/>
        <v>3.7461654734954775E-2</v>
      </c>
      <c r="D298" s="30">
        <f t="shared" si="41"/>
        <v>3.9009984228422147E-2</v>
      </c>
      <c r="E298" s="30">
        <f t="shared" si="42"/>
        <v>4.4971211207192018E-2</v>
      </c>
      <c r="F298" s="30">
        <f t="shared" si="43"/>
        <v>5.6883308814511438E-2</v>
      </c>
      <c r="G298" s="30">
        <f t="shared" si="44"/>
        <v>6.9834542538251054E-2</v>
      </c>
      <c r="H298" s="30">
        <f t="shared" si="45"/>
        <v>9.9538032946650562E-2</v>
      </c>
      <c r="I298" s="30">
        <f t="shared" si="46"/>
        <v>0.11934035988558356</v>
      </c>
      <c r="K298" s="79">
        <f t="shared" si="81"/>
        <v>14</v>
      </c>
      <c r="L298" s="30">
        <f t="shared" si="47"/>
        <v>3.1375095696631577E-2</v>
      </c>
      <c r="M298" s="30">
        <f t="shared" si="48"/>
        <v>3.4367487144000002E-2</v>
      </c>
      <c r="N298" s="30">
        <f t="shared" si="49"/>
        <v>3.6313007977333334E-2</v>
      </c>
      <c r="O298" s="30">
        <f t="shared" si="50"/>
        <v>4.3337674643999999E-2</v>
      </c>
      <c r="P298" s="30">
        <f t="shared" si="51"/>
        <v>5.7290674643999999E-2</v>
      </c>
      <c r="Q298" s="30">
        <f t="shared" si="52"/>
        <v>7.4879674643999999E-2</v>
      </c>
      <c r="R298" s="30">
        <f t="shared" si="53"/>
        <v>0.112875674644</v>
      </c>
      <c r="S298" s="30">
        <f t="shared" si="54"/>
        <v>0.13820634131066667</v>
      </c>
      <c r="U298" s="79">
        <f t="shared" si="82"/>
        <v>14</v>
      </c>
      <c r="V298" s="30">
        <f t="shared" si="55"/>
        <v>3.1158567440999999E-2</v>
      </c>
      <c r="W298" s="30">
        <f t="shared" si="56"/>
        <v>3.4250234107666665E-2</v>
      </c>
      <c r="X298" s="30">
        <f t="shared" si="57"/>
        <v>3.6700234107666665E-2</v>
      </c>
      <c r="Y298" s="30">
        <f t="shared" si="58"/>
        <v>4.3274011885444441E-2</v>
      </c>
      <c r="Z298" s="30">
        <f t="shared" si="59"/>
        <v>6.0769567441000004E-2</v>
      </c>
      <c r="AA298" s="30">
        <f t="shared" si="60"/>
        <v>7.9326567441000001E-2</v>
      </c>
      <c r="AB298" s="30">
        <f t="shared" si="61"/>
        <v>0.14090256744099999</v>
      </c>
      <c r="AC298" s="30">
        <f t="shared" si="62"/>
        <v>0.18195323410766667</v>
      </c>
      <c r="AE298" s="79">
        <f t="shared" si="83"/>
        <v>14</v>
      </c>
      <c r="AF298" s="30">
        <f t="shared" si="63"/>
        <v>3.4674200230263158E-2</v>
      </c>
      <c r="AG298" s="30">
        <f t="shared" si="64"/>
        <v>3.7715652242647058E-2</v>
      </c>
      <c r="AH298" s="30">
        <f t="shared" si="65"/>
        <v>3.9297358125000001E-2</v>
      </c>
      <c r="AI298" s="30">
        <f t="shared" si="66"/>
        <v>4.6327024791666671E-2</v>
      </c>
      <c r="AJ298" s="30">
        <f t="shared" si="67"/>
        <v>5.9031358124999996E-2</v>
      </c>
      <c r="AK298" s="30">
        <f t="shared" si="68"/>
        <v>7.710035812499999E-2</v>
      </c>
      <c r="AL298" s="30">
        <f t="shared" si="69"/>
        <v>0.119170358125</v>
      </c>
      <c r="AM298" s="30">
        <f t="shared" si="70"/>
        <v>0.14721702479166665</v>
      </c>
      <c r="AO298" s="79">
        <f t="shared" si="84"/>
        <v>14</v>
      </c>
      <c r="AP298" s="30">
        <f t="shared" si="8"/>
        <v>3.3433041557111111E-2</v>
      </c>
      <c r="AQ298" s="30">
        <f t="shared" si="71"/>
        <v>3.6989283387176469E-2</v>
      </c>
      <c r="AR298" s="30">
        <f t="shared" si="9"/>
        <v>3.8580263779333331E-2</v>
      </c>
      <c r="AS298" s="30">
        <f t="shared" si="10"/>
        <v>4.7049263779333328E-2</v>
      </c>
      <c r="AT298" s="30">
        <f t="shared" si="11"/>
        <v>6.2724930445999999E-2</v>
      </c>
      <c r="AU298" s="30">
        <f t="shared" si="12"/>
        <v>8.1772930446000008E-2</v>
      </c>
      <c r="AV298" s="30">
        <f t="shared" si="13"/>
        <v>0.13518993044599997</v>
      </c>
      <c r="AW298" s="30">
        <f t="shared" si="14"/>
        <v>0.1708012637793333</v>
      </c>
      <c r="AX298" s="105"/>
      <c r="AY298" s="79">
        <f t="shared" si="85"/>
        <v>14</v>
      </c>
      <c r="AZ298" s="104">
        <f t="shared" ca="1" si="72"/>
        <v>3.4304655420111109E-2</v>
      </c>
      <c r="BA298" s="104">
        <f t="shared" ca="1" si="73"/>
        <v>3.8313794309000004E-2</v>
      </c>
      <c r="BB298" s="104">
        <f t="shared" ca="1" si="74"/>
        <v>4.0216710975666668E-2</v>
      </c>
      <c r="BC298" s="104">
        <f t="shared" ca="1" si="75"/>
        <v>5.0078401451857144E-2</v>
      </c>
      <c r="BD298" s="104">
        <f t="shared" ca="1" si="76"/>
        <v>6.8117044309000008E-2</v>
      </c>
      <c r="BE298" s="104">
        <f t="shared" ca="1" si="77"/>
        <v>9.2141044308999998E-2</v>
      </c>
      <c r="BF298" s="104">
        <f t="shared" ca="1" si="78"/>
        <v>0.163999044309</v>
      </c>
      <c r="BG298" s="104">
        <f t="shared" ca="1" si="79"/>
        <v>0.21190437764233333</v>
      </c>
      <c r="BI298" s="79">
        <f t="shared" si="86"/>
        <v>14</v>
      </c>
      <c r="BJ298" s="104">
        <f t="shared" ca="1" si="15"/>
        <v>3.0093981254555556E-2</v>
      </c>
      <c r="BK298" s="104">
        <f t="shared" ca="1" si="16"/>
        <v>3.3909925699000004E-2</v>
      </c>
      <c r="BL298" s="104">
        <f t="shared" ca="1" si="17"/>
        <v>3.6878592365666665E-2</v>
      </c>
      <c r="BM298" s="104">
        <f t="shared" ca="1" si="18"/>
        <v>4.8578068556142856E-2</v>
      </c>
      <c r="BN298" s="104">
        <f t="shared" ca="1" si="19"/>
        <v>6.8750925699000001E-2</v>
      </c>
      <c r="BO298" s="104">
        <f t="shared" ca="1" si="20"/>
        <v>9.7172925699000004E-2</v>
      </c>
      <c r="BP298" s="104">
        <f t="shared" ca="1" si="21"/>
        <v>0.198513925699</v>
      </c>
      <c r="BQ298" s="104">
        <f t="shared" ca="1" si="22"/>
        <v>0.26607459236566666</v>
      </c>
      <c r="BS298" s="79">
        <f t="shared" si="87"/>
        <v>14</v>
      </c>
      <c r="BT298" s="104">
        <f t="shared" ca="1" si="23"/>
        <v>2.4899515518333332E-2</v>
      </c>
      <c r="BU298" s="104">
        <f t="shared" ca="1" si="24"/>
        <v>2.7596807184999999E-2</v>
      </c>
      <c r="BV298" s="104">
        <f t="shared" ca="1" si="25"/>
        <v>3.105901551833333E-2</v>
      </c>
      <c r="BW298" s="104">
        <f t="shared" ca="1" si="26"/>
        <v>4.0197539327857142E-2</v>
      </c>
      <c r="BX298" s="104">
        <f t="shared" ca="1" si="27"/>
        <v>5.7445682184999999E-2</v>
      </c>
      <c r="BY298" s="104">
        <f t="shared" ca="1" si="28"/>
        <v>7.8321682184999991E-2</v>
      </c>
      <c r="BZ298" s="104">
        <f t="shared" ca="1" si="29"/>
        <v>0.16570768218500004</v>
      </c>
      <c r="CA298" s="104">
        <f t="shared" ca="1" si="30"/>
        <v>0.22396501551833337</v>
      </c>
      <c r="CC298" s="79">
        <f t="shared" si="88"/>
        <v>14</v>
      </c>
      <c r="CD298" s="104">
        <f t="shared" ca="1" si="31"/>
        <v>2.6321317085E-2</v>
      </c>
      <c r="CE298" s="104">
        <f t="shared" ca="1" si="32"/>
        <v>2.8563067085000001E-2</v>
      </c>
      <c r="CF298" s="104">
        <f t="shared" ca="1" si="33"/>
        <v>3.1593317085000003E-2</v>
      </c>
      <c r="CG298" s="104">
        <f t="shared" ca="1" si="34"/>
        <v>3.9422959942142857E-2</v>
      </c>
      <c r="CH298" s="104">
        <f t="shared" ca="1" si="35"/>
        <v>5.3127317085E-2</v>
      </c>
      <c r="CI298" s="104">
        <f t="shared" ca="1" si="36"/>
        <v>7.1531317085000004E-2</v>
      </c>
      <c r="CJ298" s="104">
        <f t="shared" ca="1" si="37"/>
        <v>0.14515831708500002</v>
      </c>
      <c r="CK298" s="104">
        <f t="shared" ca="1" si="38"/>
        <v>0.19424298375166671</v>
      </c>
    </row>
    <row r="299" spans="1:89" x14ac:dyDescent="0.25">
      <c r="A299" s="79">
        <f t="shared" si="80"/>
        <v>15</v>
      </c>
      <c r="B299" s="30">
        <f t="shared" si="39"/>
        <v>3.5691307652855137E-2</v>
      </c>
      <c r="C299" s="30">
        <f t="shared" si="40"/>
        <v>3.8197396724708552E-2</v>
      </c>
      <c r="D299" s="30">
        <f t="shared" si="41"/>
        <v>3.9683652349248137E-2</v>
      </c>
      <c r="E299" s="30">
        <f t="shared" si="42"/>
        <v>4.5615326166315001E-2</v>
      </c>
      <c r="F299" s="30">
        <f t="shared" si="43"/>
        <v>5.7329538413783437E-2</v>
      </c>
      <c r="G299" s="30">
        <f t="shared" si="44"/>
        <v>7.0280772137523054E-2</v>
      </c>
      <c r="H299" s="30">
        <f t="shared" si="45"/>
        <v>9.9984262545922548E-2</v>
      </c>
      <c r="I299" s="30">
        <f t="shared" si="46"/>
        <v>0.11978658948485557</v>
      </c>
      <c r="K299" s="79">
        <f t="shared" si="81"/>
        <v>15</v>
      </c>
      <c r="L299" s="30">
        <f t="shared" si="47"/>
        <v>3.1931326308157898E-2</v>
      </c>
      <c r="M299" s="30">
        <f t="shared" si="48"/>
        <v>3.4982596045000001E-2</v>
      </c>
      <c r="N299" s="30">
        <f t="shared" si="49"/>
        <v>3.6901021045000003E-2</v>
      </c>
      <c r="O299" s="30">
        <f t="shared" si="50"/>
        <v>4.3879621044999997E-2</v>
      </c>
      <c r="P299" s="30">
        <f t="shared" si="51"/>
        <v>5.7610221045E-2</v>
      </c>
      <c r="Q299" s="30">
        <f t="shared" si="52"/>
        <v>7.5199221045000014E-2</v>
      </c>
      <c r="R299" s="30">
        <f t="shared" si="53"/>
        <v>0.113195221045</v>
      </c>
      <c r="S299" s="30">
        <f t="shared" si="54"/>
        <v>0.13852588771166668</v>
      </c>
      <c r="U299" s="79">
        <f t="shared" si="82"/>
        <v>15</v>
      </c>
      <c r="V299" s="30">
        <f t="shared" si="55"/>
        <v>3.1719652516999999E-2</v>
      </c>
      <c r="W299" s="30">
        <f t="shared" si="56"/>
        <v>3.4798852516999997E-2</v>
      </c>
      <c r="X299" s="30">
        <f t="shared" si="57"/>
        <v>3.7221052516999996E-2</v>
      </c>
      <c r="Y299" s="30">
        <f t="shared" si="58"/>
        <v>4.3772152516999993E-2</v>
      </c>
      <c r="Z299" s="30">
        <f t="shared" si="59"/>
        <v>6.1187652517000007E-2</v>
      </c>
      <c r="AA299" s="30">
        <f t="shared" si="60"/>
        <v>7.9744652516999998E-2</v>
      </c>
      <c r="AB299" s="30">
        <f t="shared" si="61"/>
        <v>0.14132065251699999</v>
      </c>
      <c r="AC299" s="30">
        <f t="shared" si="62"/>
        <v>0.18237131918366667</v>
      </c>
      <c r="AE299" s="79">
        <f t="shared" si="83"/>
        <v>15</v>
      </c>
      <c r="AF299" s="30">
        <f t="shared" si="63"/>
        <v>3.553508532431579E-2</v>
      </c>
      <c r="AG299" s="30">
        <f t="shared" si="64"/>
        <v>3.8613051268588237E-2</v>
      </c>
      <c r="AH299" s="30">
        <f t="shared" si="65"/>
        <v>4.0192474797999998E-2</v>
      </c>
      <c r="AI299" s="30">
        <f t="shared" si="66"/>
        <v>4.7263074798000002E-2</v>
      </c>
      <c r="AJ299" s="30">
        <f t="shared" si="67"/>
        <v>5.9598874797999996E-2</v>
      </c>
      <c r="AK299" s="30">
        <f t="shared" si="68"/>
        <v>7.7667874797999997E-2</v>
      </c>
      <c r="AL299" s="30">
        <f t="shared" si="69"/>
        <v>0.11973787479799999</v>
      </c>
      <c r="AM299" s="30">
        <f t="shared" si="70"/>
        <v>0.14778454146466666</v>
      </c>
      <c r="AO299" s="79">
        <f t="shared" si="84"/>
        <v>15</v>
      </c>
      <c r="AP299" s="30">
        <f t="shared" si="8"/>
        <v>3.4261151564333334E-2</v>
      </c>
      <c r="AQ299" s="30">
        <f t="shared" si="71"/>
        <v>3.7827229995705883E-2</v>
      </c>
      <c r="AR299" s="30">
        <f t="shared" si="9"/>
        <v>3.9419018230999997E-2</v>
      </c>
      <c r="AS299" s="30">
        <f t="shared" si="10"/>
        <v>4.7960018231000004E-2</v>
      </c>
      <c r="AT299" s="30">
        <f t="shared" si="11"/>
        <v>6.3288818230999994E-2</v>
      </c>
      <c r="AU299" s="30">
        <f t="shared" si="12"/>
        <v>8.2336818231000003E-2</v>
      </c>
      <c r="AV299" s="30">
        <f t="shared" si="13"/>
        <v>0.135753818231</v>
      </c>
      <c r="AW299" s="30">
        <f t="shared" si="14"/>
        <v>0.1713651515643333</v>
      </c>
      <c r="AX299" s="105"/>
      <c r="AY299" s="79">
        <f t="shared" si="85"/>
        <v>15</v>
      </c>
      <c r="AZ299" s="104">
        <f t="shared" ca="1" si="72"/>
        <v>3.5079108482333331E-2</v>
      </c>
      <c r="BA299" s="104">
        <f t="shared" ca="1" si="73"/>
        <v>3.9138650148999997E-2</v>
      </c>
      <c r="BB299" s="104">
        <f t="shared" ca="1" si="74"/>
        <v>4.0992575148999996E-2</v>
      </c>
      <c r="BC299" s="104">
        <f t="shared" ca="1" si="75"/>
        <v>5.0938203720428565E-2</v>
      </c>
      <c r="BD299" s="104">
        <f t="shared" ca="1" si="76"/>
        <v>6.8561775148999998E-2</v>
      </c>
      <c r="BE299" s="104">
        <f t="shared" ca="1" si="77"/>
        <v>9.2585775149000002E-2</v>
      </c>
      <c r="BF299" s="104">
        <f t="shared" ca="1" si="78"/>
        <v>0.16444377514899999</v>
      </c>
      <c r="BG299" s="104">
        <f t="shared" ca="1" si="79"/>
        <v>0.21234910848233335</v>
      </c>
      <c r="BI299" s="79">
        <f t="shared" si="86"/>
        <v>15</v>
      </c>
      <c r="BJ299" s="104">
        <f t="shared" ca="1" si="15"/>
        <v>3.0974001196666667E-2</v>
      </c>
      <c r="BK299" s="104">
        <f t="shared" ca="1" si="16"/>
        <v>3.4902534530000001E-2</v>
      </c>
      <c r="BL299" s="104">
        <f t="shared" ca="1" si="17"/>
        <v>3.7769734530000001E-2</v>
      </c>
      <c r="BM299" s="104">
        <f t="shared" ca="1" si="18"/>
        <v>4.9546905958571433E-2</v>
      </c>
      <c r="BN299" s="104">
        <f t="shared" ca="1" si="19"/>
        <v>6.9271334529999992E-2</v>
      </c>
      <c r="BO299" s="104">
        <f t="shared" ca="1" si="20"/>
        <v>9.7693334529999995E-2</v>
      </c>
      <c r="BP299" s="104">
        <f t="shared" ca="1" si="21"/>
        <v>0.19903433453</v>
      </c>
      <c r="BQ299" s="104">
        <f t="shared" ca="1" si="22"/>
        <v>0.26659500119666668</v>
      </c>
      <c r="BS299" s="79">
        <f t="shared" si="87"/>
        <v>15</v>
      </c>
      <c r="BT299" s="104">
        <f t="shared" ca="1" si="23"/>
        <v>2.5724090113E-2</v>
      </c>
      <c r="BU299" s="104">
        <f t="shared" ca="1" si="24"/>
        <v>2.8530840113E-2</v>
      </c>
      <c r="BV299" s="104">
        <f t="shared" ca="1" si="25"/>
        <v>3.1912690112999999E-2</v>
      </c>
      <c r="BW299" s="104">
        <f t="shared" ca="1" si="26"/>
        <v>4.1109518684428567E-2</v>
      </c>
      <c r="BX299" s="104">
        <f t="shared" ca="1" si="27"/>
        <v>5.7947090113000005E-2</v>
      </c>
      <c r="BY299" s="104">
        <f t="shared" ca="1" si="28"/>
        <v>7.8823090112999997E-2</v>
      </c>
      <c r="BZ299" s="104">
        <f t="shared" ca="1" si="29"/>
        <v>0.16620909011300003</v>
      </c>
      <c r="CA299" s="104">
        <f t="shared" ca="1" si="30"/>
        <v>0.22446642344633336</v>
      </c>
      <c r="CC299" s="79">
        <f t="shared" si="88"/>
        <v>15</v>
      </c>
      <c r="CD299" s="104">
        <f t="shared" ca="1" si="31"/>
        <v>2.7168919796999997E-2</v>
      </c>
      <c r="CE299" s="104">
        <f t="shared" ca="1" si="32"/>
        <v>2.9504419796999998E-2</v>
      </c>
      <c r="CF299" s="104">
        <f t="shared" ca="1" si="33"/>
        <v>3.2457119797E-2</v>
      </c>
      <c r="CG299" s="104">
        <f t="shared" ca="1" si="34"/>
        <v>4.0377491225571424E-2</v>
      </c>
      <c r="CH299" s="104">
        <f t="shared" ca="1" si="35"/>
        <v>5.3632919796999995E-2</v>
      </c>
      <c r="CI299" s="104">
        <f t="shared" ca="1" si="36"/>
        <v>7.2036919796999999E-2</v>
      </c>
      <c r="CJ299" s="104">
        <f t="shared" ca="1" si="37"/>
        <v>0.145663919797</v>
      </c>
      <c r="CK299" s="104">
        <f t="shared" ca="1" si="38"/>
        <v>0.19474858646366672</v>
      </c>
    </row>
    <row r="300" spans="1:89" x14ac:dyDescent="0.25">
      <c r="A300" s="79">
        <f t="shared" si="80"/>
        <v>16</v>
      </c>
      <c r="B300" s="30">
        <f t="shared" si="39"/>
        <v>3.6261918683104785E-2</v>
      </c>
      <c r="C300" s="30">
        <f t="shared" si="40"/>
        <v>3.8879368805848524E-2</v>
      </c>
      <c r="D300" s="30">
        <f t="shared" si="41"/>
        <v>4.0303550561460323E-2</v>
      </c>
      <c r="E300" s="30">
        <f t="shared" si="42"/>
        <v>4.620567121682418E-2</v>
      </c>
      <c r="F300" s="30">
        <f t="shared" si="43"/>
        <v>5.7721998104441632E-2</v>
      </c>
      <c r="G300" s="30">
        <f t="shared" si="44"/>
        <v>7.0673231828181249E-2</v>
      </c>
      <c r="H300" s="30">
        <f t="shared" si="45"/>
        <v>0.10037672223658076</v>
      </c>
      <c r="I300" s="30">
        <f t="shared" si="46"/>
        <v>0.12017904917551375</v>
      </c>
      <c r="K300" s="79">
        <f t="shared" si="81"/>
        <v>16</v>
      </c>
      <c r="L300" s="30">
        <f t="shared" si="47"/>
        <v>3.2461402550684207E-2</v>
      </c>
      <c r="M300" s="30">
        <f t="shared" si="48"/>
        <v>3.5571550576999997E-2</v>
      </c>
      <c r="N300" s="30">
        <f t="shared" si="49"/>
        <v>3.7462879743666661E-2</v>
      </c>
      <c r="O300" s="30">
        <f t="shared" si="50"/>
        <v>4.4395413076999998E-2</v>
      </c>
      <c r="P300" s="30">
        <f t="shared" si="51"/>
        <v>5.7903613076999996E-2</v>
      </c>
      <c r="Q300" s="30">
        <f t="shared" si="52"/>
        <v>7.5492613077000004E-2</v>
      </c>
      <c r="R300" s="30">
        <f t="shared" si="53"/>
        <v>0.11348861307700001</v>
      </c>
      <c r="S300" s="30">
        <f t="shared" si="54"/>
        <v>0.13881927974366667</v>
      </c>
      <c r="U300" s="79">
        <f t="shared" si="82"/>
        <v>16</v>
      </c>
      <c r="V300" s="30">
        <f t="shared" si="55"/>
        <v>3.2242537106000002E-2</v>
      </c>
      <c r="W300" s="30">
        <f t="shared" si="56"/>
        <v>3.5309270439333337E-2</v>
      </c>
      <c r="X300" s="30">
        <f t="shared" si="57"/>
        <v>3.7703670439333335E-2</v>
      </c>
      <c r="Y300" s="30">
        <f t="shared" si="58"/>
        <v>4.4232092661555561E-2</v>
      </c>
      <c r="Z300" s="30">
        <f t="shared" si="59"/>
        <v>6.1567537106000006E-2</v>
      </c>
      <c r="AA300" s="30">
        <f t="shared" si="60"/>
        <v>8.0124537105999996E-2</v>
      </c>
      <c r="AB300" s="30">
        <f t="shared" si="61"/>
        <v>0.141700537106</v>
      </c>
      <c r="AC300" s="30">
        <f t="shared" si="62"/>
        <v>0.18275120377266668</v>
      </c>
      <c r="AE300" s="79">
        <f t="shared" si="83"/>
        <v>16</v>
      </c>
      <c r="AF300" s="30">
        <f t="shared" si="63"/>
        <v>3.6363770619368421E-2</v>
      </c>
      <c r="AG300" s="30">
        <f t="shared" si="64"/>
        <v>3.9478250495529409E-2</v>
      </c>
      <c r="AH300" s="30">
        <f t="shared" si="65"/>
        <v>4.1055391671999994E-2</v>
      </c>
      <c r="AI300" s="30">
        <f t="shared" si="66"/>
        <v>4.816692500533333E-2</v>
      </c>
      <c r="AJ300" s="30">
        <f t="shared" si="67"/>
        <v>6.0134191671999994E-2</v>
      </c>
      <c r="AK300" s="30">
        <f t="shared" si="68"/>
        <v>7.8203191671999989E-2</v>
      </c>
      <c r="AL300" s="30">
        <f t="shared" si="69"/>
        <v>0.120273191672</v>
      </c>
      <c r="AM300" s="30">
        <f t="shared" si="70"/>
        <v>0.14831985833866668</v>
      </c>
      <c r="AO300" s="79">
        <f t="shared" si="84"/>
        <v>16</v>
      </c>
      <c r="AP300" s="30">
        <f t="shared" si="8"/>
        <v>3.506209849155556E-2</v>
      </c>
      <c r="AQ300" s="30">
        <f t="shared" si="71"/>
        <v>3.8638013524235293E-2</v>
      </c>
      <c r="AR300" s="30">
        <f t="shared" si="9"/>
        <v>4.0230609602666667E-2</v>
      </c>
      <c r="AS300" s="30">
        <f t="shared" si="10"/>
        <v>4.884360960266667E-2</v>
      </c>
      <c r="AT300" s="30">
        <f t="shared" si="11"/>
        <v>6.3825542935999999E-2</v>
      </c>
      <c r="AU300" s="30">
        <f t="shared" si="12"/>
        <v>8.2873542936000008E-2</v>
      </c>
      <c r="AV300" s="30">
        <f t="shared" si="13"/>
        <v>0.13629054293599999</v>
      </c>
      <c r="AW300" s="30">
        <f t="shared" si="14"/>
        <v>0.17190187626933329</v>
      </c>
      <c r="AX300" s="105"/>
      <c r="AY300" s="79">
        <f t="shared" si="85"/>
        <v>16</v>
      </c>
      <c r="AZ300" s="104">
        <f t="shared" ca="1" si="72"/>
        <v>3.5833576837555559E-2</v>
      </c>
      <c r="BA300" s="104">
        <f t="shared" ca="1" si="73"/>
        <v>3.9943521282000002E-2</v>
      </c>
      <c r="BB300" s="104">
        <f t="shared" ca="1" si="74"/>
        <v>4.174845461533333E-2</v>
      </c>
      <c r="BC300" s="104">
        <f t="shared" ca="1" si="75"/>
        <v>5.1778021282E-2</v>
      </c>
      <c r="BD300" s="104">
        <f t="shared" ca="1" si="76"/>
        <v>6.8986521282000002E-2</v>
      </c>
      <c r="BE300" s="104">
        <f t="shared" ca="1" si="77"/>
        <v>9.3010521282000005E-2</v>
      </c>
      <c r="BF300" s="104">
        <f t="shared" ca="1" si="78"/>
        <v>0.16486852128200002</v>
      </c>
      <c r="BG300" s="104">
        <f t="shared" ca="1" si="79"/>
        <v>0.21277385461533332</v>
      </c>
      <c r="BI300" s="79">
        <f t="shared" si="86"/>
        <v>16</v>
      </c>
      <c r="BJ300" s="104">
        <f t="shared" ca="1" si="15"/>
        <v>3.1852802041777782E-2</v>
      </c>
      <c r="BK300" s="104">
        <f t="shared" ca="1" si="16"/>
        <v>3.5893924263999996E-2</v>
      </c>
      <c r="BL300" s="104">
        <f t="shared" ca="1" si="17"/>
        <v>3.8659657597333336E-2</v>
      </c>
      <c r="BM300" s="104">
        <f t="shared" ca="1" si="18"/>
        <v>5.0514524264000001E-2</v>
      </c>
      <c r="BN300" s="104">
        <f t="shared" ca="1" si="19"/>
        <v>6.9790524263999995E-2</v>
      </c>
      <c r="BO300" s="104">
        <f t="shared" ca="1" si="20"/>
        <v>9.8212524263999998E-2</v>
      </c>
      <c r="BP300" s="104">
        <f t="shared" ca="1" si="21"/>
        <v>0.199553524264</v>
      </c>
      <c r="BQ300" s="104">
        <f t="shared" ca="1" si="22"/>
        <v>0.26711419093066668</v>
      </c>
      <c r="BS300" s="79">
        <f t="shared" si="87"/>
        <v>16</v>
      </c>
      <c r="BT300" s="104">
        <f t="shared" ca="1" si="23"/>
        <v>2.6562656871666666E-2</v>
      </c>
      <c r="BU300" s="104">
        <f t="shared" ca="1" si="24"/>
        <v>2.9478865205000003E-2</v>
      </c>
      <c r="BV300" s="104">
        <f t="shared" ca="1" si="25"/>
        <v>3.2780356871666666E-2</v>
      </c>
      <c r="BW300" s="104">
        <f t="shared" ca="1" si="26"/>
        <v>4.2035490204999998E-2</v>
      </c>
      <c r="BX300" s="104">
        <f t="shared" ca="1" si="27"/>
        <v>5.8462490205000002E-2</v>
      </c>
      <c r="BY300" s="104">
        <f t="shared" ca="1" si="28"/>
        <v>7.9338490205000001E-2</v>
      </c>
      <c r="BZ300" s="104">
        <f t="shared" ca="1" si="29"/>
        <v>0.16672449020500002</v>
      </c>
      <c r="CA300" s="104">
        <f t="shared" ca="1" si="30"/>
        <v>0.22498182353833335</v>
      </c>
      <c r="CC300" s="79">
        <f t="shared" si="88"/>
        <v>16</v>
      </c>
      <c r="CD300" s="104">
        <f t="shared" ca="1" si="31"/>
        <v>2.8016780344E-2</v>
      </c>
      <c r="CE300" s="104">
        <f t="shared" ca="1" si="32"/>
        <v>3.0446030344000001E-2</v>
      </c>
      <c r="CF300" s="104">
        <f t="shared" ca="1" si="33"/>
        <v>3.3321180344000001E-2</v>
      </c>
      <c r="CG300" s="104">
        <f t="shared" ca="1" si="34"/>
        <v>4.1332280343999994E-2</v>
      </c>
      <c r="CH300" s="104">
        <f t="shared" ca="1" si="35"/>
        <v>5.4138780343999993E-2</v>
      </c>
      <c r="CI300" s="104">
        <f t="shared" ca="1" si="36"/>
        <v>7.2542780343999996E-2</v>
      </c>
      <c r="CJ300" s="104">
        <f t="shared" ca="1" si="37"/>
        <v>0.14616978034400002</v>
      </c>
      <c r="CK300" s="104">
        <f t="shared" ca="1" si="38"/>
        <v>0.19525444701066672</v>
      </c>
    </row>
    <row r="301" spans="1:89" x14ac:dyDescent="0.25">
      <c r="A301" s="79">
        <f t="shared" si="80"/>
        <v>17</v>
      </c>
      <c r="B301" s="30">
        <f t="shared" si="39"/>
        <v>3.678863293778014E-2</v>
      </c>
      <c r="C301" s="30">
        <f t="shared" si="40"/>
        <v>3.9517444111414203E-2</v>
      </c>
      <c r="D301" s="30">
        <f t="shared" si="41"/>
        <v>4.0879551998098215E-2</v>
      </c>
      <c r="E301" s="30">
        <f t="shared" si="42"/>
        <v>4.6752119491759066E-2</v>
      </c>
      <c r="F301" s="30">
        <f t="shared" si="43"/>
        <v>5.8070561019525541E-2</v>
      </c>
      <c r="G301" s="30">
        <f t="shared" si="44"/>
        <v>7.1021794743265157E-2</v>
      </c>
      <c r="H301" s="30">
        <f t="shared" si="45"/>
        <v>0.10072528515166465</v>
      </c>
      <c r="I301" s="30">
        <f t="shared" si="46"/>
        <v>0.12052761209059766</v>
      </c>
      <c r="K301" s="79">
        <f t="shared" si="81"/>
        <v>17</v>
      </c>
      <c r="L301" s="30">
        <f t="shared" si="47"/>
        <v>3.2971498648210529E-2</v>
      </c>
      <c r="M301" s="30">
        <f t="shared" si="48"/>
        <v>3.6140524963999998E-2</v>
      </c>
      <c r="N301" s="30">
        <f t="shared" si="49"/>
        <v>3.8004758297333338E-2</v>
      </c>
      <c r="O301" s="30">
        <f t="shared" si="50"/>
        <v>4.4891224963999998E-2</v>
      </c>
      <c r="P301" s="30">
        <f t="shared" si="51"/>
        <v>5.8177024963999999E-2</v>
      </c>
      <c r="Q301" s="30">
        <f t="shared" si="52"/>
        <v>7.5766024964000006E-2</v>
      </c>
      <c r="R301" s="30">
        <f t="shared" si="53"/>
        <v>0.11376202496400001</v>
      </c>
      <c r="S301" s="30">
        <f t="shared" si="54"/>
        <v>0.13909269163066668</v>
      </c>
      <c r="U301" s="79">
        <f t="shared" si="82"/>
        <v>17</v>
      </c>
      <c r="V301" s="30">
        <f t="shared" si="55"/>
        <v>3.2732641866000001E-2</v>
      </c>
      <c r="W301" s="30">
        <f t="shared" si="56"/>
        <v>3.5786908532666667E-2</v>
      </c>
      <c r="X301" s="30">
        <f t="shared" si="57"/>
        <v>3.8153508532666663E-2</v>
      </c>
      <c r="Y301" s="30">
        <f t="shared" si="58"/>
        <v>4.4659252977111111E-2</v>
      </c>
      <c r="Z301" s="30">
        <f t="shared" si="59"/>
        <v>6.1914641866E-2</v>
      </c>
      <c r="AA301" s="30">
        <f t="shared" si="60"/>
        <v>8.047164186599999E-2</v>
      </c>
      <c r="AB301" s="30">
        <f t="shared" si="61"/>
        <v>0.142047641866</v>
      </c>
      <c r="AC301" s="30">
        <f t="shared" si="62"/>
        <v>0.18309830853266668</v>
      </c>
      <c r="AE301" s="79">
        <f t="shared" si="83"/>
        <v>17</v>
      </c>
      <c r="AF301" s="30">
        <f t="shared" si="63"/>
        <v>3.7161128595421047E-2</v>
      </c>
      <c r="AG301" s="30">
        <f t="shared" si="64"/>
        <v>4.0312122403470589E-2</v>
      </c>
      <c r="AH301" s="30">
        <f t="shared" si="65"/>
        <v>4.1886981226999999E-2</v>
      </c>
      <c r="AI301" s="30">
        <f t="shared" si="66"/>
        <v>4.9039447893666668E-2</v>
      </c>
      <c r="AJ301" s="30">
        <f t="shared" si="67"/>
        <v>6.0638181226999995E-2</v>
      </c>
      <c r="AK301" s="30">
        <f t="shared" si="68"/>
        <v>7.8707181226999989E-2</v>
      </c>
      <c r="AL301" s="30">
        <f t="shared" si="69"/>
        <v>0.120777181227</v>
      </c>
      <c r="AM301" s="30">
        <f t="shared" si="70"/>
        <v>0.14882384789366665</v>
      </c>
      <c r="AO301" s="79">
        <f t="shared" si="84"/>
        <v>17</v>
      </c>
      <c r="AP301" s="30">
        <f t="shared" si="8"/>
        <v>3.5838396827777778E-2</v>
      </c>
      <c r="AQ301" s="30">
        <f t="shared" si="71"/>
        <v>3.9424148461764709E-2</v>
      </c>
      <c r="AR301" s="30">
        <f t="shared" si="9"/>
        <v>4.1017552383333336E-2</v>
      </c>
      <c r="AS301" s="30">
        <f t="shared" si="10"/>
        <v>4.9702552383333334E-2</v>
      </c>
      <c r="AT301" s="30">
        <f t="shared" si="11"/>
        <v>6.4337619050000003E-2</v>
      </c>
      <c r="AU301" s="30">
        <f t="shared" si="12"/>
        <v>8.3385619050000012E-2</v>
      </c>
      <c r="AV301" s="30">
        <f t="shared" si="13"/>
        <v>0.13680261904999999</v>
      </c>
      <c r="AW301" s="30">
        <f t="shared" si="14"/>
        <v>0.17241395238333329</v>
      </c>
      <c r="AX301" s="105"/>
      <c r="AY301" s="79">
        <f t="shared" si="85"/>
        <v>17</v>
      </c>
      <c r="AZ301" s="104">
        <f t="shared" ca="1" si="72"/>
        <v>3.6571043042777779E-2</v>
      </c>
      <c r="BA301" s="104">
        <f t="shared" ca="1" si="73"/>
        <v>4.0731390265E-2</v>
      </c>
      <c r="BB301" s="104">
        <f t="shared" ca="1" si="74"/>
        <v>4.2487331931666664E-2</v>
      </c>
      <c r="BC301" s="104">
        <f t="shared" ca="1" si="75"/>
        <v>5.2600836693571434E-2</v>
      </c>
      <c r="BD301" s="104">
        <f t="shared" ca="1" si="76"/>
        <v>6.9394265265000005E-2</v>
      </c>
      <c r="BE301" s="104">
        <f t="shared" ca="1" si="77"/>
        <v>9.3418265265000008E-2</v>
      </c>
      <c r="BF301" s="104">
        <f t="shared" ca="1" si="78"/>
        <v>0.165276265265</v>
      </c>
      <c r="BG301" s="104">
        <f t="shared" ca="1" si="79"/>
        <v>0.21318159859833333</v>
      </c>
      <c r="BI301" s="79">
        <f t="shared" si="86"/>
        <v>17</v>
      </c>
      <c r="BJ301" s="104">
        <f t="shared" ca="1" si="15"/>
        <v>3.2723315977888884E-2</v>
      </c>
      <c r="BK301" s="104">
        <f t="shared" ca="1" si="16"/>
        <v>3.6877027088999995E-2</v>
      </c>
      <c r="BL301" s="104">
        <f t="shared" ca="1" si="17"/>
        <v>3.9541293755666666E-2</v>
      </c>
      <c r="BM301" s="104">
        <f t="shared" ca="1" si="18"/>
        <v>5.1473855660428572E-2</v>
      </c>
      <c r="BN301" s="104">
        <f t="shared" ca="1" si="19"/>
        <v>7.0301427089000001E-2</v>
      </c>
      <c r="BO301" s="104">
        <f t="shared" ca="1" si="20"/>
        <v>9.8723427089000004E-2</v>
      </c>
      <c r="BP301" s="104">
        <f t="shared" ca="1" si="21"/>
        <v>0.20006442708899999</v>
      </c>
      <c r="BQ301" s="104">
        <f t="shared" ca="1" si="22"/>
        <v>0.26762509375566668</v>
      </c>
      <c r="BS301" s="79">
        <f t="shared" si="87"/>
        <v>17</v>
      </c>
      <c r="BT301" s="104">
        <f t="shared" ca="1" si="23"/>
        <v>2.740472819433333E-2</v>
      </c>
      <c r="BU301" s="104">
        <f t="shared" ca="1" si="24"/>
        <v>3.0430394861E-2</v>
      </c>
      <c r="BV301" s="104">
        <f t="shared" ca="1" si="25"/>
        <v>3.3651528194333327E-2</v>
      </c>
      <c r="BW301" s="104">
        <f t="shared" ca="1" si="26"/>
        <v>4.296496628957143E-2</v>
      </c>
      <c r="BX301" s="104">
        <f t="shared" ca="1" si="27"/>
        <v>5.8981394861E-2</v>
      </c>
      <c r="BY301" s="104">
        <f t="shared" ca="1" si="28"/>
        <v>7.9857394860999992E-2</v>
      </c>
      <c r="BZ301" s="104">
        <f t="shared" ca="1" si="29"/>
        <v>0.16724339486100004</v>
      </c>
      <c r="CA301" s="104">
        <f t="shared" ca="1" si="30"/>
        <v>0.22550072819433337</v>
      </c>
      <c r="CC301" s="79">
        <f t="shared" si="88"/>
        <v>17</v>
      </c>
      <c r="CD301" s="104">
        <f t="shared" ca="1" si="31"/>
        <v>2.8855456446999998E-2</v>
      </c>
      <c r="CE301" s="104">
        <f t="shared" ca="1" si="32"/>
        <v>3.1378456446999999E-2</v>
      </c>
      <c r="CF301" s="104">
        <f t="shared" ca="1" si="33"/>
        <v>3.4176056446999996E-2</v>
      </c>
      <c r="CG301" s="104">
        <f t="shared" ca="1" si="34"/>
        <v>4.2277885018428572E-2</v>
      </c>
      <c r="CH301" s="104">
        <f t="shared" ca="1" si="35"/>
        <v>5.4635456446999991E-2</v>
      </c>
      <c r="CI301" s="104">
        <f t="shared" ca="1" si="36"/>
        <v>7.3039456446999995E-2</v>
      </c>
      <c r="CJ301" s="104">
        <f t="shared" ca="1" si="37"/>
        <v>0.14666645644700002</v>
      </c>
      <c r="CK301" s="104">
        <f t="shared" ca="1" si="38"/>
        <v>0.19575112311366671</v>
      </c>
    </row>
    <row r="302" spans="1:89" x14ac:dyDescent="0.25">
      <c r="A302" s="79">
        <f t="shared" si="80"/>
        <v>18</v>
      </c>
      <c r="B302" s="30">
        <f t="shared" si="39"/>
        <v>3.7279350112448789E-2</v>
      </c>
      <c r="C302" s="30">
        <f t="shared" si="40"/>
        <v>4.011952233697319E-2</v>
      </c>
      <c r="D302" s="30">
        <f t="shared" si="41"/>
        <v>4.1419556354729409E-2</v>
      </c>
      <c r="E302" s="30">
        <f t="shared" si="42"/>
        <v>4.7262570686687252E-2</v>
      </c>
      <c r="F302" s="30">
        <f t="shared" si="43"/>
        <v>5.8383126854602743E-2</v>
      </c>
      <c r="G302" s="30">
        <f t="shared" si="44"/>
        <v>7.133436057834236E-2</v>
      </c>
      <c r="H302" s="30">
        <f t="shared" si="45"/>
        <v>0.10103785098674185</v>
      </c>
      <c r="I302" s="30">
        <f t="shared" si="46"/>
        <v>0.12084017792567486</v>
      </c>
      <c r="K302" s="79">
        <f t="shared" si="81"/>
        <v>18</v>
      </c>
      <c r="L302" s="30">
        <f t="shared" si="47"/>
        <v>3.3466607900736842E-2</v>
      </c>
      <c r="M302" s="30">
        <f t="shared" si="48"/>
        <v>3.6694512506000004E-2</v>
      </c>
      <c r="N302" s="30">
        <f t="shared" si="49"/>
        <v>3.8531650006E-2</v>
      </c>
      <c r="O302" s="30">
        <f t="shared" si="50"/>
        <v>4.5372050006000003E-2</v>
      </c>
      <c r="P302" s="30">
        <f t="shared" si="51"/>
        <v>5.8435450005999999E-2</v>
      </c>
      <c r="Q302" s="30">
        <f t="shared" si="52"/>
        <v>7.6024450005999999E-2</v>
      </c>
      <c r="R302" s="30">
        <f t="shared" si="53"/>
        <v>0.114020450006</v>
      </c>
      <c r="S302" s="30">
        <f t="shared" si="54"/>
        <v>0.13935111667266667</v>
      </c>
      <c r="U302" s="79">
        <f t="shared" si="82"/>
        <v>18</v>
      </c>
      <c r="V302" s="30">
        <f t="shared" si="55"/>
        <v>3.3193739559999998E-2</v>
      </c>
      <c r="W302" s="30">
        <f t="shared" si="56"/>
        <v>3.6235539560000002E-2</v>
      </c>
      <c r="X302" s="30">
        <f t="shared" si="57"/>
        <v>3.8574339560000004E-2</v>
      </c>
      <c r="Y302" s="30">
        <f t="shared" si="58"/>
        <v>4.5057406226666666E-2</v>
      </c>
      <c r="Z302" s="30">
        <f t="shared" si="59"/>
        <v>6.223273956E-2</v>
      </c>
      <c r="AA302" s="30">
        <f t="shared" si="60"/>
        <v>8.078973955999999E-2</v>
      </c>
      <c r="AB302" s="30">
        <f t="shared" si="61"/>
        <v>0.14236573956000001</v>
      </c>
      <c r="AC302" s="30">
        <f t="shared" si="62"/>
        <v>0.18341640622666669</v>
      </c>
      <c r="AE302" s="79">
        <f t="shared" si="83"/>
        <v>18</v>
      </c>
      <c r="AF302" s="30">
        <f t="shared" si="63"/>
        <v>3.792685806747368E-2</v>
      </c>
      <c r="AG302" s="30">
        <f t="shared" si="64"/>
        <v>4.1114365807411762E-2</v>
      </c>
      <c r="AH302" s="30">
        <f t="shared" si="65"/>
        <v>4.2686942277999997E-2</v>
      </c>
      <c r="AI302" s="30">
        <f t="shared" si="66"/>
        <v>4.9880342277999999E-2</v>
      </c>
      <c r="AJ302" s="30">
        <f t="shared" si="67"/>
        <v>6.1110542277999995E-2</v>
      </c>
      <c r="AK302" s="30">
        <f t="shared" si="68"/>
        <v>7.9179542278000004E-2</v>
      </c>
      <c r="AL302" s="30">
        <f t="shared" si="69"/>
        <v>0.121249542278</v>
      </c>
      <c r="AM302" s="30">
        <f t="shared" si="70"/>
        <v>0.14929620894466666</v>
      </c>
      <c r="AO302" s="79">
        <f t="shared" si="84"/>
        <v>18</v>
      </c>
      <c r="AP302" s="30">
        <f t="shared" si="8"/>
        <v>3.6587546818E-2</v>
      </c>
      <c r="AQ302" s="30">
        <f t="shared" si="71"/>
        <v>4.0183135053294114E-2</v>
      </c>
      <c r="AR302" s="30">
        <f t="shared" si="9"/>
        <v>4.1777346817999994E-2</v>
      </c>
      <c r="AS302" s="30">
        <f t="shared" si="10"/>
        <v>5.0534346817999995E-2</v>
      </c>
      <c r="AT302" s="30">
        <f t="shared" si="11"/>
        <v>6.4822546817999996E-2</v>
      </c>
      <c r="AU302" s="30">
        <f t="shared" si="12"/>
        <v>8.3870546818000005E-2</v>
      </c>
      <c r="AV302" s="30">
        <f t="shared" si="13"/>
        <v>0.13728754681799998</v>
      </c>
      <c r="AW302" s="30">
        <f t="shared" si="14"/>
        <v>0.17289888015133331</v>
      </c>
      <c r="AX302" s="105"/>
      <c r="AY302" s="79">
        <f t="shared" si="85"/>
        <v>18</v>
      </c>
      <c r="AZ302" s="104">
        <f t="shared" ca="1" si="72"/>
        <v>3.7290401043E-2</v>
      </c>
      <c r="BA302" s="104">
        <f t="shared" ca="1" si="73"/>
        <v>4.1501151042999999E-2</v>
      </c>
      <c r="BB302" s="104">
        <f t="shared" ca="1" si="74"/>
        <v>4.3208101043000005E-2</v>
      </c>
      <c r="BC302" s="104">
        <f t="shared" ca="1" si="75"/>
        <v>5.3405543900142863E-2</v>
      </c>
      <c r="BD302" s="104">
        <f t="shared" ca="1" si="76"/>
        <v>6.9783901043000002E-2</v>
      </c>
      <c r="BE302" s="104">
        <f t="shared" ca="1" si="77"/>
        <v>9.3807901043000005E-2</v>
      </c>
      <c r="BF302" s="104">
        <f t="shared" ca="1" si="78"/>
        <v>0.165665901043</v>
      </c>
      <c r="BG302" s="104">
        <f t="shared" ca="1" si="79"/>
        <v>0.21357123437633335</v>
      </c>
      <c r="BI302" s="79">
        <f t="shared" si="86"/>
        <v>18</v>
      </c>
      <c r="BJ302" s="104">
        <f t="shared" ca="1" si="15"/>
        <v>3.3583194503E-2</v>
      </c>
      <c r="BK302" s="104">
        <f t="shared" ca="1" si="16"/>
        <v>3.7849494503E-2</v>
      </c>
      <c r="BL302" s="104">
        <f t="shared" ca="1" si="17"/>
        <v>4.0412294503000004E-2</v>
      </c>
      <c r="BM302" s="104">
        <f t="shared" ca="1" si="18"/>
        <v>5.2422551645857143E-2</v>
      </c>
      <c r="BN302" s="104">
        <f t="shared" ca="1" si="19"/>
        <v>7.0801694503000001E-2</v>
      </c>
      <c r="BO302" s="104">
        <f t="shared" ca="1" si="20"/>
        <v>9.9223694503000004E-2</v>
      </c>
      <c r="BP302" s="104">
        <f t="shared" ca="1" si="21"/>
        <v>0.20056469450299999</v>
      </c>
      <c r="BQ302" s="104">
        <f t="shared" ca="1" si="22"/>
        <v>0.26812536116966668</v>
      </c>
      <c r="BS302" s="79">
        <f t="shared" si="87"/>
        <v>18</v>
      </c>
      <c r="BT302" s="104">
        <f t="shared" ca="1" si="23"/>
        <v>2.8245345913E-2</v>
      </c>
      <c r="BU302" s="104">
        <f t="shared" ca="1" si="24"/>
        <v>3.1380470913000003E-2</v>
      </c>
      <c r="BV302" s="104">
        <f t="shared" ca="1" si="25"/>
        <v>3.4521245913000001E-2</v>
      </c>
      <c r="BW302" s="104">
        <f t="shared" ca="1" si="26"/>
        <v>4.389298877014286E-2</v>
      </c>
      <c r="BX302" s="104">
        <f t="shared" ca="1" si="27"/>
        <v>5.9498845913000004E-2</v>
      </c>
      <c r="BY302" s="104">
        <f t="shared" ca="1" si="28"/>
        <v>8.0374845912999995E-2</v>
      </c>
      <c r="BZ302" s="104">
        <f t="shared" ca="1" si="29"/>
        <v>0.16776084591300003</v>
      </c>
      <c r="CA302" s="104">
        <f t="shared" ca="1" si="30"/>
        <v>0.22601817924633336</v>
      </c>
      <c r="CC302" s="79">
        <f t="shared" si="88"/>
        <v>18</v>
      </c>
      <c r="CD302" s="104">
        <f t="shared" ca="1" si="31"/>
        <v>2.9681102383000001E-2</v>
      </c>
      <c r="CE302" s="104">
        <f t="shared" ca="1" si="32"/>
        <v>3.2297852383000002E-2</v>
      </c>
      <c r="CF302" s="104">
        <f t="shared" ca="1" si="33"/>
        <v>3.5017902382999996E-2</v>
      </c>
      <c r="CG302" s="104">
        <f t="shared" ca="1" si="34"/>
        <v>4.3210459525857142E-2</v>
      </c>
      <c r="CH302" s="104">
        <f t="shared" ca="1" si="35"/>
        <v>5.5119102382999996E-2</v>
      </c>
      <c r="CI302" s="104">
        <f t="shared" ca="1" si="36"/>
        <v>7.3523102383E-2</v>
      </c>
      <c r="CJ302" s="104">
        <f t="shared" ca="1" si="37"/>
        <v>0.14715010238300003</v>
      </c>
      <c r="CK302" s="104">
        <f t="shared" ca="1" si="38"/>
        <v>0.19623476904966669</v>
      </c>
    </row>
    <row r="303" spans="1:89" x14ac:dyDescent="0.25">
      <c r="A303" s="79">
        <f t="shared" si="80"/>
        <v>19</v>
      </c>
      <c r="B303" s="30">
        <f t="shared" si="39"/>
        <v>3.773992559251254E-2</v>
      </c>
      <c r="C303" s="30">
        <f t="shared" si="40"/>
        <v>4.0691458867927265E-2</v>
      </c>
      <c r="D303" s="30">
        <f t="shared" si="41"/>
        <v>4.192941901675569E-2</v>
      </c>
      <c r="E303" s="30">
        <f t="shared" si="42"/>
        <v>4.7742880187010533E-2</v>
      </c>
      <c r="F303" s="30">
        <f t="shared" si="43"/>
        <v>5.866555099507504E-2</v>
      </c>
      <c r="G303" s="30">
        <f t="shared" si="44"/>
        <v>7.1616784718814649E-2</v>
      </c>
      <c r="H303" s="30">
        <f t="shared" si="45"/>
        <v>0.10132027512721416</v>
      </c>
      <c r="I303" s="30">
        <f t="shared" si="46"/>
        <v>0.12112260206614717</v>
      </c>
      <c r="K303" s="79">
        <f t="shared" si="81"/>
        <v>19</v>
      </c>
      <c r="L303" s="30">
        <f t="shared" si="47"/>
        <v>3.3950526953263158E-2</v>
      </c>
      <c r="M303" s="30">
        <f t="shared" si="48"/>
        <v>3.7237309848E-2</v>
      </c>
      <c r="N303" s="30">
        <f t="shared" si="49"/>
        <v>3.9047351514666664E-2</v>
      </c>
      <c r="O303" s="30">
        <f t="shared" si="50"/>
        <v>4.5841684847999997E-2</v>
      </c>
      <c r="P303" s="30">
        <f t="shared" si="51"/>
        <v>5.8682684848000002E-2</v>
      </c>
      <c r="Q303" s="30">
        <f t="shared" si="52"/>
        <v>7.627168484800001E-2</v>
      </c>
      <c r="R303" s="30">
        <f t="shared" si="53"/>
        <v>0.114267684848</v>
      </c>
      <c r="S303" s="30">
        <f t="shared" si="54"/>
        <v>0.13959835151466668</v>
      </c>
      <c r="U303" s="79">
        <f t="shared" si="82"/>
        <v>19</v>
      </c>
      <c r="V303" s="30">
        <f t="shared" si="55"/>
        <v>3.3628998734000007E-2</v>
      </c>
      <c r="W303" s="30">
        <f t="shared" si="56"/>
        <v>3.6658332067333335E-2</v>
      </c>
      <c r="X303" s="30">
        <f t="shared" si="57"/>
        <v>3.8969332067333336E-2</v>
      </c>
      <c r="Y303" s="30">
        <f t="shared" si="58"/>
        <v>4.5429720956222226E-2</v>
      </c>
      <c r="Z303" s="30">
        <f t="shared" si="59"/>
        <v>6.2524998734000012E-2</v>
      </c>
      <c r="AA303" s="30">
        <f t="shared" si="60"/>
        <v>8.1081998734000002E-2</v>
      </c>
      <c r="AB303" s="30">
        <f t="shared" si="61"/>
        <v>0.14265799873400001</v>
      </c>
      <c r="AC303" s="30">
        <f t="shared" si="62"/>
        <v>0.18370866540066669</v>
      </c>
      <c r="AE303" s="79">
        <f t="shared" si="83"/>
        <v>19</v>
      </c>
      <c r="AF303" s="30">
        <f t="shared" si="63"/>
        <v>3.8660694801526313E-2</v>
      </c>
      <c r="AG303" s="30">
        <f t="shared" si="64"/>
        <v>4.1884716473352943E-2</v>
      </c>
      <c r="AH303" s="30">
        <f t="shared" si="65"/>
        <v>4.3455010591000001E-2</v>
      </c>
      <c r="AI303" s="30">
        <f t="shared" si="66"/>
        <v>5.068934392433333E-2</v>
      </c>
      <c r="AJ303" s="30">
        <f t="shared" si="67"/>
        <v>6.1551010590999995E-2</v>
      </c>
      <c r="AK303" s="30">
        <f t="shared" si="68"/>
        <v>7.962001059099999E-2</v>
      </c>
      <c r="AL303" s="30">
        <f t="shared" si="69"/>
        <v>0.121690010591</v>
      </c>
      <c r="AM303" s="30">
        <f t="shared" si="70"/>
        <v>0.14973667725766665</v>
      </c>
      <c r="AO303" s="79">
        <f t="shared" si="84"/>
        <v>19</v>
      </c>
      <c r="AP303" s="30">
        <f t="shared" si="8"/>
        <v>3.7310968965222222E-2</v>
      </c>
      <c r="AQ303" s="30">
        <f t="shared" si="71"/>
        <v>4.0916393801823527E-2</v>
      </c>
      <c r="AR303" s="30">
        <f t="shared" si="9"/>
        <v>4.2511413409666667E-2</v>
      </c>
      <c r="AS303" s="30">
        <f t="shared" si="10"/>
        <v>5.1340413409666663E-2</v>
      </c>
      <c r="AT303" s="30">
        <f t="shared" si="11"/>
        <v>6.5281746742999996E-2</v>
      </c>
      <c r="AU303" s="30">
        <f t="shared" si="12"/>
        <v>8.4329746743000006E-2</v>
      </c>
      <c r="AV303" s="30">
        <f t="shared" si="13"/>
        <v>0.13774674674299997</v>
      </c>
      <c r="AW303" s="30">
        <f t="shared" si="14"/>
        <v>0.1733580800763333</v>
      </c>
      <c r="AX303" s="105"/>
      <c r="AY303" s="79">
        <f t="shared" si="85"/>
        <v>19</v>
      </c>
      <c r="AZ303" s="104">
        <f t="shared" ca="1" si="72"/>
        <v>3.7993683996222223E-2</v>
      </c>
      <c r="BA303" s="104">
        <f t="shared" ca="1" si="73"/>
        <v>4.2254836774E-2</v>
      </c>
      <c r="BB303" s="104">
        <f t="shared" ca="1" si="74"/>
        <v>4.3912795107333327E-2</v>
      </c>
      <c r="BC303" s="104">
        <f t="shared" ca="1" si="75"/>
        <v>5.4194176059714286E-2</v>
      </c>
      <c r="BD303" s="104">
        <f t="shared" ca="1" si="76"/>
        <v>7.0157461774000007E-2</v>
      </c>
      <c r="BE303" s="104">
        <f t="shared" ca="1" si="77"/>
        <v>9.4181461773999997E-2</v>
      </c>
      <c r="BF303" s="104">
        <f t="shared" ca="1" si="78"/>
        <v>0.166039461774</v>
      </c>
      <c r="BG303" s="104">
        <f t="shared" ca="1" si="79"/>
        <v>0.21394479510733333</v>
      </c>
      <c r="BI303" s="79">
        <f t="shared" si="86"/>
        <v>19</v>
      </c>
      <c r="BJ303" s="104">
        <f t="shared" ca="1" si="15"/>
        <v>3.4429176633111111E-2</v>
      </c>
      <c r="BK303" s="104">
        <f t="shared" ca="1" si="16"/>
        <v>3.8808065522000001E-2</v>
      </c>
      <c r="BL303" s="104">
        <f t="shared" ca="1" si="17"/>
        <v>4.1269398855333331E-2</v>
      </c>
      <c r="BM303" s="104">
        <f t="shared" ca="1" si="18"/>
        <v>5.3357351236285711E-2</v>
      </c>
      <c r="BN303" s="104">
        <f t="shared" ca="1" si="19"/>
        <v>7.1288065521999996E-2</v>
      </c>
      <c r="BO303" s="104">
        <f t="shared" ca="1" si="20"/>
        <v>9.9710065521999999E-2</v>
      </c>
      <c r="BP303" s="104">
        <f t="shared" ca="1" si="21"/>
        <v>0.201051065522</v>
      </c>
      <c r="BQ303" s="104">
        <f t="shared" ca="1" si="22"/>
        <v>0.26861173218866663</v>
      </c>
      <c r="BS303" s="79">
        <f t="shared" si="87"/>
        <v>19</v>
      </c>
      <c r="BT303" s="104">
        <f t="shared" ca="1" si="23"/>
        <v>2.9079451343666667E-2</v>
      </c>
      <c r="BU303" s="104">
        <f t="shared" ca="1" si="24"/>
        <v>3.2324034676999999E-2</v>
      </c>
      <c r="BV303" s="104">
        <f t="shared" ca="1" si="25"/>
        <v>3.5384451343666662E-2</v>
      </c>
      <c r="BW303" s="104">
        <f t="shared" ca="1" si="26"/>
        <v>4.4814498962714291E-2</v>
      </c>
      <c r="BX303" s="104">
        <f t="shared" ca="1" si="27"/>
        <v>6.0009784677000001E-2</v>
      </c>
      <c r="BY303" s="104">
        <f t="shared" ca="1" si="28"/>
        <v>8.0885784677E-2</v>
      </c>
      <c r="BZ303" s="104">
        <f t="shared" ca="1" si="29"/>
        <v>0.16827178467700005</v>
      </c>
      <c r="CA303" s="104">
        <f t="shared" ca="1" si="30"/>
        <v>0.22652911801033337</v>
      </c>
      <c r="CC303" s="79">
        <f t="shared" si="88"/>
        <v>19</v>
      </c>
      <c r="CD303" s="104">
        <f t="shared" ca="1" si="31"/>
        <v>3.0488893799000001E-2</v>
      </c>
      <c r="CE303" s="104">
        <f t="shared" ca="1" si="32"/>
        <v>3.3199393798999999E-2</v>
      </c>
      <c r="CF303" s="104">
        <f t="shared" ca="1" si="33"/>
        <v>3.5841893799000005E-2</v>
      </c>
      <c r="CG303" s="104">
        <f t="shared" ca="1" si="34"/>
        <v>4.412517951328572E-2</v>
      </c>
      <c r="CH303" s="104">
        <f t="shared" ca="1" si="35"/>
        <v>5.5584893799000001E-2</v>
      </c>
      <c r="CI303" s="104">
        <f t="shared" ca="1" si="36"/>
        <v>7.3988893799000005E-2</v>
      </c>
      <c r="CJ303" s="104">
        <f t="shared" ca="1" si="37"/>
        <v>0.147615893799</v>
      </c>
      <c r="CK303" s="104">
        <f t="shared" ca="1" si="38"/>
        <v>0.1967005604656667</v>
      </c>
    </row>
    <row r="304" spans="1:89" x14ac:dyDescent="0.25">
      <c r="A304" s="79">
        <f t="shared" si="80"/>
        <v>20</v>
      </c>
      <c r="B304" s="30">
        <f t="shared" si="39"/>
        <v>3.8175576562571693E-2</v>
      </c>
      <c r="C304" s="30">
        <f t="shared" si="40"/>
        <v>4.1238470888876749E-2</v>
      </c>
      <c r="D304" s="30">
        <f t="shared" si="41"/>
        <v>4.2414357168777388E-2</v>
      </c>
      <c r="E304" s="30">
        <f t="shared" si="42"/>
        <v>4.8198265177329225E-2</v>
      </c>
      <c r="F304" s="30">
        <f t="shared" si="43"/>
        <v>5.8923050625542747E-2</v>
      </c>
      <c r="G304" s="30">
        <f t="shared" si="44"/>
        <v>7.1874284349282364E-2</v>
      </c>
      <c r="H304" s="30">
        <f t="shared" si="45"/>
        <v>0.10157777475768186</v>
      </c>
      <c r="I304" s="30">
        <f t="shared" si="46"/>
        <v>0.12138010169661487</v>
      </c>
      <c r="K304" s="79">
        <f t="shared" si="81"/>
        <v>20</v>
      </c>
      <c r="L304" s="30">
        <f t="shared" si="47"/>
        <v>3.4426650396789472E-2</v>
      </c>
      <c r="M304" s="30">
        <f t="shared" si="48"/>
        <v>3.7772311581000001E-2</v>
      </c>
      <c r="N304" s="30">
        <f t="shared" si="49"/>
        <v>3.9555257414333335E-2</v>
      </c>
      <c r="O304" s="30">
        <f t="shared" si="50"/>
        <v>4.6303524080999997E-2</v>
      </c>
      <c r="P304" s="30">
        <f t="shared" si="51"/>
        <v>5.8922124080999998E-2</v>
      </c>
      <c r="Q304" s="30">
        <f t="shared" si="52"/>
        <v>7.6511124080999998E-2</v>
      </c>
      <c r="R304" s="30">
        <f t="shared" si="53"/>
        <v>0.114507124081</v>
      </c>
      <c r="S304" s="30">
        <f t="shared" si="54"/>
        <v>0.13983779074766667</v>
      </c>
      <c r="U304" s="79">
        <f t="shared" si="82"/>
        <v>20</v>
      </c>
      <c r="V304" s="30">
        <f t="shared" si="55"/>
        <v>3.4040744242000001E-2</v>
      </c>
      <c r="W304" s="30">
        <f t="shared" si="56"/>
        <v>3.7057610908666667E-2</v>
      </c>
      <c r="X304" s="30">
        <f t="shared" si="57"/>
        <v>3.9340810908666667E-2</v>
      </c>
      <c r="Y304" s="30">
        <f t="shared" si="58"/>
        <v>4.5778522019777779E-2</v>
      </c>
      <c r="Z304" s="30">
        <f t="shared" si="59"/>
        <v>6.2793744242000002E-2</v>
      </c>
      <c r="AA304" s="30">
        <f t="shared" si="60"/>
        <v>8.1350744241999992E-2</v>
      </c>
      <c r="AB304" s="30">
        <f t="shared" si="61"/>
        <v>0.142926744242</v>
      </c>
      <c r="AC304" s="30">
        <f t="shared" si="62"/>
        <v>0.18397741090866668</v>
      </c>
      <c r="AE304" s="79">
        <f t="shared" si="83"/>
        <v>20</v>
      </c>
      <c r="AF304" s="30">
        <f t="shared" si="63"/>
        <v>3.9361758530578946E-2</v>
      </c>
      <c r="AG304" s="30">
        <f t="shared" si="64"/>
        <v>4.2622294134294116E-2</v>
      </c>
      <c r="AH304" s="30">
        <f t="shared" si="65"/>
        <v>4.4190305898999999E-2</v>
      </c>
      <c r="AI304" s="30">
        <f t="shared" si="66"/>
        <v>5.1465572565666667E-2</v>
      </c>
      <c r="AJ304" s="30">
        <f t="shared" si="67"/>
        <v>6.1958705898999995E-2</v>
      </c>
      <c r="AK304" s="30">
        <f t="shared" si="68"/>
        <v>8.002770589899999E-2</v>
      </c>
      <c r="AL304" s="30">
        <f t="shared" si="69"/>
        <v>0.122097705899</v>
      </c>
      <c r="AM304" s="30">
        <f t="shared" si="70"/>
        <v>0.15014437256566665</v>
      </c>
      <c r="AO304" s="79">
        <f t="shared" si="84"/>
        <v>20</v>
      </c>
      <c r="AP304" s="30">
        <f t="shared" si="8"/>
        <v>3.8008156160444444E-2</v>
      </c>
      <c r="AQ304" s="30">
        <f t="shared" si="71"/>
        <v>4.1623417598352946E-2</v>
      </c>
      <c r="AR304" s="30">
        <f t="shared" si="9"/>
        <v>4.3219245049333332E-2</v>
      </c>
      <c r="AS304" s="30">
        <f t="shared" si="10"/>
        <v>5.2120245049333332E-2</v>
      </c>
      <c r="AT304" s="30">
        <f t="shared" si="11"/>
        <v>6.5714711715999991E-2</v>
      </c>
      <c r="AU304" s="30">
        <f t="shared" si="12"/>
        <v>8.4762711716E-2</v>
      </c>
      <c r="AV304" s="30">
        <f t="shared" si="13"/>
        <v>0.13817971171599999</v>
      </c>
      <c r="AW304" s="30">
        <f t="shared" si="14"/>
        <v>0.17379104504933329</v>
      </c>
      <c r="AX304" s="105"/>
      <c r="AY304" s="79">
        <f t="shared" si="85"/>
        <v>20</v>
      </c>
      <c r="AZ304" s="104">
        <f t="shared" ca="1" si="72"/>
        <v>3.8681168931444444E-2</v>
      </c>
      <c r="BA304" s="104">
        <f t="shared" ca="1" si="73"/>
        <v>4.2992724487000006E-2</v>
      </c>
      <c r="BB304" s="104">
        <f t="shared" ca="1" si="74"/>
        <v>4.4601691153666662E-2</v>
      </c>
      <c r="BC304" s="104">
        <f t="shared" ca="1" si="75"/>
        <v>5.4967010201285714E-2</v>
      </c>
      <c r="BD304" s="104">
        <f t="shared" ca="1" si="76"/>
        <v>7.0515224486999997E-2</v>
      </c>
      <c r="BE304" s="104">
        <f t="shared" ca="1" si="77"/>
        <v>9.4539224487000001E-2</v>
      </c>
      <c r="BF304" s="104">
        <f t="shared" ca="1" si="78"/>
        <v>0.16639722448700001</v>
      </c>
      <c r="BG304" s="104">
        <f t="shared" ca="1" si="79"/>
        <v>0.21430255782033333</v>
      </c>
      <c r="BI304" s="79">
        <f t="shared" si="86"/>
        <v>20</v>
      </c>
      <c r="BJ304" s="104">
        <f t="shared" ca="1" si="15"/>
        <v>3.5259534094222222E-2</v>
      </c>
      <c r="BK304" s="104">
        <f t="shared" ca="1" si="16"/>
        <v>3.9751011871999996E-2</v>
      </c>
      <c r="BL304" s="104">
        <f t="shared" ca="1" si="17"/>
        <v>4.2110878538666664E-2</v>
      </c>
      <c r="BM304" s="104">
        <f t="shared" ca="1" si="18"/>
        <v>5.4276526157714285E-2</v>
      </c>
      <c r="BN304" s="104">
        <f t="shared" ca="1" si="19"/>
        <v>7.1758811871999992E-2</v>
      </c>
      <c r="BO304" s="104">
        <f t="shared" ca="1" si="20"/>
        <v>0.10018081187199999</v>
      </c>
      <c r="BP304" s="104">
        <f t="shared" ca="1" si="21"/>
        <v>0.201521811872</v>
      </c>
      <c r="BQ304" s="104">
        <f t="shared" ca="1" si="22"/>
        <v>0.26908247853866668</v>
      </c>
      <c r="BS304" s="79">
        <f t="shared" si="87"/>
        <v>20</v>
      </c>
      <c r="BT304" s="104">
        <f t="shared" ca="1" si="23"/>
        <v>2.9903687369333333E-2</v>
      </c>
      <c r="BU304" s="104">
        <f t="shared" ca="1" si="24"/>
        <v>3.3257729036000001E-2</v>
      </c>
      <c r="BV304" s="104">
        <f t="shared" ca="1" si="25"/>
        <v>3.6237787369333335E-2</v>
      </c>
      <c r="BW304" s="104">
        <f t="shared" ca="1" si="26"/>
        <v>4.5726139750285714E-2</v>
      </c>
      <c r="BX304" s="104">
        <f t="shared" ca="1" si="27"/>
        <v>6.0510854035999997E-2</v>
      </c>
      <c r="BY304" s="104">
        <f t="shared" ca="1" si="28"/>
        <v>8.1386854036000003E-2</v>
      </c>
      <c r="BZ304" s="104">
        <f t="shared" ca="1" si="29"/>
        <v>0.16877285403600004</v>
      </c>
      <c r="CA304" s="104">
        <f t="shared" ca="1" si="30"/>
        <v>0.22703018736933336</v>
      </c>
      <c r="CC304" s="79">
        <f t="shared" si="88"/>
        <v>20</v>
      </c>
      <c r="CD304" s="104">
        <f t="shared" ca="1" si="31"/>
        <v>3.1275960450000001E-2</v>
      </c>
      <c r="CE304" s="104">
        <f t="shared" ca="1" si="32"/>
        <v>3.4080210450000002E-2</v>
      </c>
      <c r="CF304" s="104">
        <f t="shared" ca="1" si="33"/>
        <v>3.6645160450000006E-2</v>
      </c>
      <c r="CG304" s="104">
        <f t="shared" ca="1" si="34"/>
        <v>4.501917473571429E-2</v>
      </c>
      <c r="CH304" s="104">
        <f t="shared" ca="1" si="35"/>
        <v>5.6029960449999999E-2</v>
      </c>
      <c r="CI304" s="104">
        <f t="shared" ca="1" si="36"/>
        <v>7.4433960450000003E-2</v>
      </c>
      <c r="CJ304" s="104">
        <f t="shared" ca="1" si="37"/>
        <v>0.14806096045</v>
      </c>
      <c r="CK304" s="104">
        <f t="shared" ca="1" si="38"/>
        <v>0.19714562711666672</v>
      </c>
    </row>
    <row r="305" spans="1:89" x14ac:dyDescent="0.25">
      <c r="A305" s="79">
        <f t="shared" si="80"/>
        <v>21</v>
      </c>
      <c r="B305" s="30">
        <f t="shared" si="39"/>
        <v>3.8590447393376637E-2</v>
      </c>
      <c r="C305" s="30">
        <f t="shared" si="40"/>
        <v>4.1764702770572017E-2</v>
      </c>
      <c r="D305" s="30">
        <f t="shared" si="41"/>
        <v>4.2878515181544868E-2</v>
      </c>
      <c r="E305" s="30">
        <f t="shared" si="42"/>
        <v>4.8632870028393699E-2</v>
      </c>
      <c r="F305" s="30">
        <f t="shared" si="43"/>
        <v>5.9159770116756237E-2</v>
      </c>
      <c r="G305" s="30">
        <f t="shared" si="44"/>
        <v>7.2111003840495846E-2</v>
      </c>
      <c r="H305" s="30">
        <f t="shared" si="45"/>
        <v>0.10181449424889535</v>
      </c>
      <c r="I305" s="30">
        <f t="shared" si="46"/>
        <v>0.12161682118782836</v>
      </c>
      <c r="K305" s="79">
        <f t="shared" si="81"/>
        <v>21</v>
      </c>
      <c r="L305" s="30">
        <f t="shared" si="47"/>
        <v>3.4897781398315786E-2</v>
      </c>
      <c r="M305" s="30">
        <f t="shared" si="48"/>
        <v>3.8302320872000001E-2</v>
      </c>
      <c r="N305" s="30">
        <f t="shared" si="49"/>
        <v>4.0058170871999997E-2</v>
      </c>
      <c r="O305" s="30">
        <f t="shared" si="50"/>
        <v>4.6760370871999996E-2</v>
      </c>
      <c r="P305" s="30">
        <f t="shared" si="51"/>
        <v>5.9156570871999992E-2</v>
      </c>
      <c r="Q305" s="30">
        <f t="shared" si="52"/>
        <v>7.6745570871999999E-2</v>
      </c>
      <c r="R305" s="30">
        <f t="shared" si="53"/>
        <v>0.114741570872</v>
      </c>
      <c r="S305" s="30">
        <f t="shared" si="54"/>
        <v>0.14007223753866666</v>
      </c>
      <c r="U305" s="79">
        <f t="shared" si="82"/>
        <v>21</v>
      </c>
      <c r="V305" s="30">
        <f t="shared" si="55"/>
        <v>3.4430835121000002E-2</v>
      </c>
      <c r="W305" s="30">
        <f t="shared" si="56"/>
        <v>3.7435235120999999E-2</v>
      </c>
      <c r="X305" s="30">
        <f t="shared" si="57"/>
        <v>3.9690635121000004E-2</v>
      </c>
      <c r="Y305" s="30">
        <f t="shared" si="58"/>
        <v>4.6105668454333337E-2</v>
      </c>
      <c r="Z305" s="30">
        <f t="shared" si="59"/>
        <v>6.3040835121000005E-2</v>
      </c>
      <c r="AA305" s="30">
        <f t="shared" si="60"/>
        <v>8.1597835120999995E-2</v>
      </c>
      <c r="AB305" s="30">
        <f t="shared" si="61"/>
        <v>0.14317383512100001</v>
      </c>
      <c r="AC305" s="30">
        <f t="shared" si="62"/>
        <v>0.18422450178766669</v>
      </c>
      <c r="AE305" s="79">
        <f t="shared" si="83"/>
        <v>21</v>
      </c>
      <c r="AF305" s="30">
        <f t="shared" si="63"/>
        <v>4.0028940698631582E-2</v>
      </c>
      <c r="AG305" s="30">
        <f t="shared" si="64"/>
        <v>4.3325990234235293E-2</v>
      </c>
      <c r="AH305" s="30">
        <f t="shared" si="65"/>
        <v>4.4891719646E-2</v>
      </c>
      <c r="AI305" s="30">
        <f t="shared" si="66"/>
        <v>5.2207919645999995E-2</v>
      </c>
      <c r="AJ305" s="30">
        <f t="shared" si="67"/>
        <v>6.2332519645999993E-2</v>
      </c>
      <c r="AK305" s="30">
        <f t="shared" si="68"/>
        <v>8.0401519645999994E-2</v>
      </c>
      <c r="AL305" s="30">
        <f t="shared" si="69"/>
        <v>0.122471519646</v>
      </c>
      <c r="AM305" s="30">
        <f t="shared" si="70"/>
        <v>0.15051818631266667</v>
      </c>
      <c r="AO305" s="79">
        <f t="shared" si="84"/>
        <v>21</v>
      </c>
      <c r="AP305" s="30">
        <f t="shared" si="8"/>
        <v>3.8684035453666665E-2</v>
      </c>
      <c r="AQ305" s="30">
        <f t="shared" si="71"/>
        <v>4.2309133492882352E-2</v>
      </c>
      <c r="AR305" s="30">
        <f t="shared" si="9"/>
        <v>4.3905768787000005E-2</v>
      </c>
      <c r="AS305" s="30">
        <f t="shared" si="10"/>
        <v>5.2878768786999999E-2</v>
      </c>
      <c r="AT305" s="30">
        <f t="shared" si="11"/>
        <v>6.6126368786999998E-2</v>
      </c>
      <c r="AU305" s="30">
        <f t="shared" si="12"/>
        <v>8.5174368787000007E-2</v>
      </c>
      <c r="AV305" s="30">
        <f t="shared" si="13"/>
        <v>0.13859136878699999</v>
      </c>
      <c r="AW305" s="30">
        <f t="shared" si="14"/>
        <v>0.17420270212033329</v>
      </c>
      <c r="AX305" s="105"/>
      <c r="AY305" s="79">
        <f t="shared" si="85"/>
        <v>21</v>
      </c>
      <c r="AZ305" s="104">
        <f t="shared" ca="1" si="72"/>
        <v>3.9358156479666666E-2</v>
      </c>
      <c r="BA305" s="104">
        <f t="shared" ca="1" si="73"/>
        <v>4.3720114813000005E-2</v>
      </c>
      <c r="BB305" s="104">
        <f t="shared" ca="1" si="74"/>
        <v>4.5280089812999996E-2</v>
      </c>
      <c r="BC305" s="104">
        <f t="shared" ca="1" si="75"/>
        <v>5.5729346955857142E-2</v>
      </c>
      <c r="BD305" s="104">
        <f t="shared" ca="1" si="76"/>
        <v>7.0862489813000001E-2</v>
      </c>
      <c r="BE305" s="104">
        <f t="shared" ca="1" si="77"/>
        <v>9.4886489813000005E-2</v>
      </c>
      <c r="BF305" s="104">
        <f t="shared" ca="1" si="78"/>
        <v>0.166744489813</v>
      </c>
      <c r="BG305" s="104">
        <f t="shared" ca="1" si="79"/>
        <v>0.21464982314633335</v>
      </c>
      <c r="BI305" s="79">
        <f t="shared" si="86"/>
        <v>21</v>
      </c>
      <c r="BJ305" s="104">
        <f t="shared" ca="1" si="15"/>
        <v>3.6073298040333338E-2</v>
      </c>
      <c r="BK305" s="104">
        <f t="shared" ca="1" si="16"/>
        <v>4.0677364707000001E-2</v>
      </c>
      <c r="BL305" s="104">
        <f t="shared" ca="1" si="17"/>
        <v>4.2935764707000001E-2</v>
      </c>
      <c r="BM305" s="104">
        <f t="shared" ca="1" si="18"/>
        <v>5.5179107564142856E-2</v>
      </c>
      <c r="BN305" s="104">
        <f t="shared" ca="1" si="19"/>
        <v>7.2212964707000005E-2</v>
      </c>
      <c r="BO305" s="104">
        <f t="shared" ca="1" si="20"/>
        <v>0.10063496470700001</v>
      </c>
      <c r="BP305" s="104">
        <f t="shared" ca="1" si="21"/>
        <v>0.20197596470699999</v>
      </c>
      <c r="BQ305" s="104">
        <f t="shared" ca="1" si="22"/>
        <v>0.26953663137366668</v>
      </c>
      <c r="BS305" s="79">
        <f t="shared" si="87"/>
        <v>21</v>
      </c>
      <c r="BT305" s="104">
        <f t="shared" ca="1" si="23"/>
        <v>3.0715842380999999E-2</v>
      </c>
      <c r="BU305" s="104">
        <f t="shared" ca="1" si="24"/>
        <v>3.4179342380999997E-2</v>
      </c>
      <c r="BV305" s="104">
        <f t="shared" ca="1" si="25"/>
        <v>3.7079042381000002E-2</v>
      </c>
      <c r="BW305" s="104">
        <f t="shared" ca="1" si="26"/>
        <v>4.6625699523857145E-2</v>
      </c>
      <c r="BX305" s="104">
        <f t="shared" ca="1" si="27"/>
        <v>6.0999842381000001E-2</v>
      </c>
      <c r="BY305" s="104">
        <f t="shared" ca="1" si="28"/>
        <v>8.1875842381E-2</v>
      </c>
      <c r="BZ305" s="104">
        <f t="shared" ca="1" si="29"/>
        <v>0.16926184238100003</v>
      </c>
      <c r="CA305" s="104">
        <f t="shared" ca="1" si="30"/>
        <v>0.22751917571433336</v>
      </c>
      <c r="CC305" s="79">
        <f t="shared" si="88"/>
        <v>21</v>
      </c>
      <c r="CD305" s="104">
        <f t="shared" ca="1" si="31"/>
        <v>3.2039509854999995E-2</v>
      </c>
      <c r="CE305" s="104">
        <f t="shared" ca="1" si="32"/>
        <v>3.4937509855E-2</v>
      </c>
      <c r="CF305" s="104">
        <f t="shared" ca="1" si="33"/>
        <v>3.7424909854999994E-2</v>
      </c>
      <c r="CG305" s="104">
        <f t="shared" ca="1" si="34"/>
        <v>4.5889652712142855E-2</v>
      </c>
      <c r="CH305" s="104">
        <f t="shared" ca="1" si="35"/>
        <v>5.6451509854999998E-2</v>
      </c>
      <c r="CI305" s="104">
        <f t="shared" ca="1" si="36"/>
        <v>7.4855509855000002E-2</v>
      </c>
      <c r="CJ305" s="104">
        <f t="shared" ca="1" si="37"/>
        <v>0.148482509855</v>
      </c>
      <c r="CK305" s="104">
        <f t="shared" ca="1" si="38"/>
        <v>0.19756717652166669</v>
      </c>
    </row>
    <row r="306" spans="1:89" x14ac:dyDescent="0.25">
      <c r="A306" s="79">
        <f t="shared" si="80"/>
        <v>22</v>
      </c>
      <c r="B306" s="30">
        <f t="shared" si="39"/>
        <v>3.8988165047930796E-2</v>
      </c>
      <c r="C306" s="30">
        <f t="shared" si="40"/>
        <v>4.22737814760165E-2</v>
      </c>
      <c r="D306" s="30">
        <f t="shared" si="41"/>
        <v>4.3325520018061559E-2</v>
      </c>
      <c r="E306" s="30">
        <f t="shared" si="42"/>
        <v>4.9050321703207389E-2</v>
      </c>
      <c r="F306" s="30">
        <f t="shared" si="43"/>
        <v>5.9379336431718943E-2</v>
      </c>
      <c r="G306" s="30">
        <f t="shared" si="44"/>
        <v>7.2330570155458546E-2</v>
      </c>
      <c r="H306" s="30">
        <f t="shared" si="45"/>
        <v>0.10203406056385805</v>
      </c>
      <c r="I306" s="30">
        <f t="shared" si="46"/>
        <v>0.12183638750279106</v>
      </c>
      <c r="K306" s="79">
        <f t="shared" si="81"/>
        <v>22</v>
      </c>
      <c r="L306" s="30">
        <f t="shared" si="47"/>
        <v>3.5366384154842105E-2</v>
      </c>
      <c r="M306" s="30">
        <f t="shared" si="48"/>
        <v>3.8829801918000006E-2</v>
      </c>
      <c r="N306" s="30">
        <f t="shared" si="49"/>
        <v>4.0558556084666665E-2</v>
      </c>
      <c r="O306" s="30">
        <f t="shared" si="50"/>
        <v>4.7214689418E-2</v>
      </c>
      <c r="P306" s="30">
        <f t="shared" si="51"/>
        <v>5.9388489417999998E-2</v>
      </c>
      <c r="Q306" s="30">
        <f t="shared" si="52"/>
        <v>7.6977489418000006E-2</v>
      </c>
      <c r="R306" s="30">
        <f t="shared" si="53"/>
        <v>0.11497348941800001</v>
      </c>
      <c r="S306" s="30">
        <f t="shared" si="54"/>
        <v>0.14030415608466668</v>
      </c>
      <c r="U306" s="79">
        <f t="shared" si="82"/>
        <v>22</v>
      </c>
      <c r="V306" s="30">
        <f t="shared" si="55"/>
        <v>3.4800373401999998E-2</v>
      </c>
      <c r="W306" s="30">
        <f t="shared" si="56"/>
        <v>3.7792306735333334E-2</v>
      </c>
      <c r="X306" s="30">
        <f t="shared" si="57"/>
        <v>4.001990673533333E-2</v>
      </c>
      <c r="Y306" s="30">
        <f t="shared" si="58"/>
        <v>4.6412262290888892E-2</v>
      </c>
      <c r="Z306" s="30">
        <f t="shared" si="59"/>
        <v>6.3267373402000004E-2</v>
      </c>
      <c r="AA306" s="30">
        <f t="shared" si="60"/>
        <v>8.1824373401999995E-2</v>
      </c>
      <c r="AB306" s="30">
        <f t="shared" si="61"/>
        <v>0.14340037340200001</v>
      </c>
      <c r="AC306" s="30">
        <f t="shared" si="62"/>
        <v>0.18445104006866669</v>
      </c>
      <c r="AE306" s="79">
        <f t="shared" si="83"/>
        <v>22</v>
      </c>
      <c r="AF306" s="30">
        <f t="shared" si="63"/>
        <v>4.066033642468421E-2</v>
      </c>
      <c r="AG306" s="30">
        <f t="shared" si="64"/>
        <v>4.3993899892176475E-2</v>
      </c>
      <c r="AH306" s="30">
        <f t="shared" si="65"/>
        <v>4.5557346951E-2</v>
      </c>
      <c r="AI306" s="30">
        <f t="shared" si="66"/>
        <v>5.2914480284333335E-2</v>
      </c>
      <c r="AJ306" s="30">
        <f t="shared" si="67"/>
        <v>6.2670546950999995E-2</v>
      </c>
      <c r="AK306" s="30">
        <f t="shared" si="68"/>
        <v>8.0739546950999996E-2</v>
      </c>
      <c r="AL306" s="30">
        <f t="shared" si="69"/>
        <v>0.12280954695100001</v>
      </c>
      <c r="AM306" s="30">
        <f t="shared" si="70"/>
        <v>0.15085621361766666</v>
      </c>
      <c r="AO306" s="79">
        <f t="shared" si="84"/>
        <v>22</v>
      </c>
      <c r="AP306" s="30">
        <f t="shared" si="8"/>
        <v>3.9326152277888889E-2</v>
      </c>
      <c r="AQ306" s="30">
        <f t="shared" si="71"/>
        <v>4.2961086918411759E-2</v>
      </c>
      <c r="AR306" s="30">
        <f t="shared" si="9"/>
        <v>4.4558530055666665E-2</v>
      </c>
      <c r="AS306" s="30">
        <f t="shared" si="10"/>
        <v>5.3603530055666669E-2</v>
      </c>
      <c r="AT306" s="30">
        <f t="shared" si="11"/>
        <v>6.6504263388999993E-2</v>
      </c>
      <c r="AU306" s="30">
        <f t="shared" si="12"/>
        <v>8.5552263389000002E-2</v>
      </c>
      <c r="AV306" s="30">
        <f t="shared" si="13"/>
        <v>0.13896926338899998</v>
      </c>
      <c r="AW306" s="30">
        <f t="shared" si="14"/>
        <v>0.17458059672233331</v>
      </c>
      <c r="AX306" s="105"/>
      <c r="AY306" s="79">
        <f t="shared" si="85"/>
        <v>22</v>
      </c>
      <c r="AZ306" s="104">
        <f t="shared" ca="1" si="72"/>
        <v>4.0014364017888888E-2</v>
      </c>
      <c r="BA306" s="104">
        <f t="shared" ca="1" si="73"/>
        <v>4.4426725128999998E-2</v>
      </c>
      <c r="BB306" s="104">
        <f t="shared" ca="1" si="74"/>
        <v>4.5937708462333332E-2</v>
      </c>
      <c r="BC306" s="104">
        <f t="shared" ca="1" si="75"/>
        <v>5.6470903700428572E-2</v>
      </c>
      <c r="BD306" s="104">
        <f t="shared" ca="1" si="76"/>
        <v>7.1188975128999993E-2</v>
      </c>
      <c r="BE306" s="104">
        <f t="shared" ca="1" si="77"/>
        <v>9.521297512900001E-2</v>
      </c>
      <c r="BF306" s="104">
        <f t="shared" ca="1" si="78"/>
        <v>0.16707097512900002</v>
      </c>
      <c r="BG306" s="104">
        <f t="shared" ca="1" si="79"/>
        <v>0.21497630846233334</v>
      </c>
      <c r="BI306" s="79">
        <f t="shared" si="86"/>
        <v>22</v>
      </c>
      <c r="BJ306" s="104">
        <f t="shared" ca="1" si="15"/>
        <v>3.6859665522444442E-2</v>
      </c>
      <c r="BK306" s="104">
        <f t="shared" ca="1" si="16"/>
        <v>4.1576321077999995E-2</v>
      </c>
      <c r="BL306" s="104">
        <f t="shared" ca="1" si="17"/>
        <v>4.3733254411333335E-2</v>
      </c>
      <c r="BM306" s="104">
        <f t="shared" ca="1" si="18"/>
        <v>5.6054292506571429E-2</v>
      </c>
      <c r="BN306" s="104">
        <f t="shared" ca="1" si="19"/>
        <v>7.2639721078E-2</v>
      </c>
      <c r="BO306" s="104">
        <f t="shared" ca="1" si="20"/>
        <v>0.101061721078</v>
      </c>
      <c r="BP306" s="104">
        <f t="shared" ca="1" si="21"/>
        <v>0.202402721078</v>
      </c>
      <c r="BQ306" s="104">
        <f t="shared" ca="1" si="22"/>
        <v>0.26996338774466666</v>
      </c>
      <c r="BS306" s="79">
        <f t="shared" si="87"/>
        <v>22</v>
      </c>
      <c r="BT306" s="104">
        <f t="shared" ca="1" si="23"/>
        <v>3.1504486910666665E-2</v>
      </c>
      <c r="BU306" s="104">
        <f t="shared" ca="1" si="24"/>
        <v>3.5077445244E-2</v>
      </c>
      <c r="BV306" s="104">
        <f t="shared" ca="1" si="25"/>
        <v>3.7896786910666669E-2</v>
      </c>
      <c r="BW306" s="104">
        <f t="shared" ca="1" si="26"/>
        <v>4.7501748815428575E-2</v>
      </c>
      <c r="BX306" s="104">
        <f t="shared" ca="1" si="27"/>
        <v>6.1465320244000005E-2</v>
      </c>
      <c r="BY306" s="104">
        <f t="shared" ca="1" si="28"/>
        <v>8.2341320243999996E-2</v>
      </c>
      <c r="BZ306" s="104">
        <f t="shared" ca="1" si="29"/>
        <v>0.16972732024400003</v>
      </c>
      <c r="CA306" s="104">
        <f t="shared" ca="1" si="30"/>
        <v>0.22798465357733336</v>
      </c>
      <c r="CC306" s="79">
        <f t="shared" si="88"/>
        <v>22</v>
      </c>
      <c r="CD306" s="104">
        <f t="shared" ca="1" si="31"/>
        <v>3.2769415564000003E-2</v>
      </c>
      <c r="CE306" s="104">
        <f t="shared" ca="1" si="32"/>
        <v>3.5761165564000004E-2</v>
      </c>
      <c r="CF306" s="104">
        <f t="shared" ca="1" si="33"/>
        <v>3.8171015564000002E-2</v>
      </c>
      <c r="CG306" s="104">
        <f t="shared" ca="1" si="34"/>
        <v>4.6726486992571432E-2</v>
      </c>
      <c r="CH306" s="104">
        <f t="shared" ca="1" si="35"/>
        <v>5.6839415563999997E-2</v>
      </c>
      <c r="CI306" s="104">
        <f t="shared" ca="1" si="36"/>
        <v>7.5243415563999994E-2</v>
      </c>
      <c r="CJ306" s="104">
        <f t="shared" ca="1" si="37"/>
        <v>0.14887041556400002</v>
      </c>
      <c r="CK306" s="104">
        <f t="shared" ca="1" si="38"/>
        <v>0.19795508223066671</v>
      </c>
    </row>
    <row r="307" spans="1:89" x14ac:dyDescent="0.25">
      <c r="A307" s="79">
        <f t="shared" si="80"/>
        <v>23</v>
      </c>
      <c r="B307" s="30">
        <f t="shared" si="39"/>
        <v>3.9371423595236647E-2</v>
      </c>
      <c r="C307" s="30">
        <f t="shared" si="40"/>
        <v>4.2768401074212675E-2</v>
      </c>
      <c r="D307" s="30">
        <f t="shared" si="41"/>
        <v>4.3758065747329954E-2</v>
      </c>
      <c r="E307" s="30">
        <f t="shared" si="42"/>
        <v>4.9453314270772777E-2</v>
      </c>
      <c r="F307" s="30">
        <f t="shared" si="43"/>
        <v>5.958444363943334E-2</v>
      </c>
      <c r="G307" s="30">
        <f t="shared" si="44"/>
        <v>7.2535677363172957E-2</v>
      </c>
      <c r="H307" s="30">
        <f t="shared" si="45"/>
        <v>0.10223916777157245</v>
      </c>
      <c r="I307" s="30">
        <f t="shared" si="46"/>
        <v>0.12204149471050546</v>
      </c>
      <c r="K307" s="79">
        <f t="shared" si="81"/>
        <v>23</v>
      </c>
      <c r="L307" s="30">
        <f t="shared" si="47"/>
        <v>3.5834359583368419E-2</v>
      </c>
      <c r="M307" s="30">
        <f t="shared" si="48"/>
        <v>3.9356655636E-2</v>
      </c>
      <c r="N307" s="30">
        <f t="shared" si="49"/>
        <v>4.1058313969333335E-2</v>
      </c>
      <c r="O307" s="30">
        <f t="shared" si="50"/>
        <v>4.7668380635999999E-2</v>
      </c>
      <c r="P307" s="30">
        <f t="shared" si="51"/>
        <v>5.9619780636E-2</v>
      </c>
      <c r="Q307" s="30">
        <f t="shared" si="52"/>
        <v>7.7208780636000007E-2</v>
      </c>
      <c r="R307" s="30">
        <f t="shared" si="53"/>
        <v>0.115204780636</v>
      </c>
      <c r="S307" s="30">
        <f t="shared" si="54"/>
        <v>0.14053544730266668</v>
      </c>
      <c r="U307" s="79">
        <f t="shared" si="82"/>
        <v>23</v>
      </c>
      <c r="V307" s="30">
        <f t="shared" si="55"/>
        <v>3.5150453602000004E-2</v>
      </c>
      <c r="W307" s="30">
        <f t="shared" si="56"/>
        <v>3.812992026866667E-2</v>
      </c>
      <c r="X307" s="30">
        <f t="shared" si="57"/>
        <v>4.0329720268666672E-2</v>
      </c>
      <c r="Y307" s="30">
        <f t="shared" si="58"/>
        <v>4.6699398046444449E-2</v>
      </c>
      <c r="Z307" s="30">
        <f t="shared" si="59"/>
        <v>6.3474453602000006E-2</v>
      </c>
      <c r="AA307" s="30">
        <f t="shared" si="60"/>
        <v>8.2031453601999996E-2</v>
      </c>
      <c r="AB307" s="30">
        <f t="shared" si="61"/>
        <v>0.143607453602</v>
      </c>
      <c r="AC307" s="30">
        <f t="shared" si="62"/>
        <v>0.18465812026866668</v>
      </c>
      <c r="AE307" s="79">
        <f t="shared" si="83"/>
        <v>23</v>
      </c>
      <c r="AF307" s="30">
        <f t="shared" si="63"/>
        <v>4.1254280574736846E-2</v>
      </c>
      <c r="AG307" s="30">
        <f t="shared" si="64"/>
        <v>4.4624357974117651E-2</v>
      </c>
      <c r="AH307" s="30">
        <f t="shared" si="65"/>
        <v>4.618552268E-2</v>
      </c>
      <c r="AI307" s="30">
        <f t="shared" si="66"/>
        <v>5.3583589346666669E-2</v>
      </c>
      <c r="AJ307" s="30">
        <f t="shared" si="67"/>
        <v>6.2971122679999991E-2</v>
      </c>
      <c r="AK307" s="30">
        <f t="shared" si="68"/>
        <v>8.1040122679999993E-2</v>
      </c>
      <c r="AL307" s="30">
        <f t="shared" si="69"/>
        <v>0.12311012268</v>
      </c>
      <c r="AM307" s="30">
        <f t="shared" si="70"/>
        <v>0.15115678934666665</v>
      </c>
      <c r="AO307" s="79">
        <f t="shared" si="84"/>
        <v>23</v>
      </c>
      <c r="AP307" s="30">
        <f t="shared" si="8"/>
        <v>3.9939041504111109E-2</v>
      </c>
      <c r="AQ307" s="30">
        <f t="shared" si="71"/>
        <v>4.3583812745941176E-2</v>
      </c>
      <c r="AR307" s="30">
        <f t="shared" si="9"/>
        <v>4.5182063726333335E-2</v>
      </c>
      <c r="AS307" s="30">
        <f t="shared" si="10"/>
        <v>5.4299063726333335E-2</v>
      </c>
      <c r="AT307" s="30">
        <f t="shared" si="11"/>
        <v>6.6852930392999999E-2</v>
      </c>
      <c r="AU307" s="30">
        <f t="shared" si="12"/>
        <v>8.5900930393000008E-2</v>
      </c>
      <c r="AV307" s="30">
        <f t="shared" si="13"/>
        <v>0.139317930393</v>
      </c>
      <c r="AW307" s="30">
        <f t="shared" si="14"/>
        <v>0.1749292637263333</v>
      </c>
      <c r="AX307" s="105"/>
      <c r="AY307" s="79">
        <f t="shared" si="85"/>
        <v>23</v>
      </c>
      <c r="AZ307" s="104">
        <f t="shared" ca="1" si="72"/>
        <v>4.0654727127111115E-2</v>
      </c>
      <c r="BA307" s="104">
        <f t="shared" ca="1" si="73"/>
        <v>4.5117491016000003E-2</v>
      </c>
      <c r="BB307" s="104">
        <f t="shared" ca="1" si="74"/>
        <v>4.6579482682666665E-2</v>
      </c>
      <c r="BC307" s="104">
        <f t="shared" ca="1" si="75"/>
        <v>5.7196616015999999E-2</v>
      </c>
      <c r="BD307" s="104">
        <f t="shared" ca="1" si="76"/>
        <v>7.1499616015999995E-2</v>
      </c>
      <c r="BE307" s="104">
        <f t="shared" ca="1" si="77"/>
        <v>9.5523616016000013E-2</v>
      </c>
      <c r="BF307" s="104">
        <f t="shared" ca="1" si="78"/>
        <v>0.16738161601600002</v>
      </c>
      <c r="BG307" s="104">
        <f t="shared" ca="1" si="79"/>
        <v>0.21528694934933335</v>
      </c>
      <c r="BI307" s="79">
        <f t="shared" si="86"/>
        <v>23</v>
      </c>
      <c r="BJ307" s="104">
        <f t="shared" ca="1" si="15"/>
        <v>3.7620651007555551E-2</v>
      </c>
      <c r="BK307" s="104">
        <f t="shared" ca="1" si="16"/>
        <v>4.2449895451999994E-2</v>
      </c>
      <c r="BL307" s="104">
        <f t="shared" ca="1" si="17"/>
        <v>4.4505362118666666E-2</v>
      </c>
      <c r="BM307" s="104">
        <f t="shared" ca="1" si="18"/>
        <v>5.6904095451999995E-2</v>
      </c>
      <c r="BN307" s="104">
        <f t="shared" ca="1" si="19"/>
        <v>7.3041095451999993E-2</v>
      </c>
      <c r="BO307" s="104">
        <f t="shared" ca="1" si="20"/>
        <v>0.101463095452</v>
      </c>
      <c r="BP307" s="104">
        <f t="shared" ca="1" si="21"/>
        <v>0.20280409545200001</v>
      </c>
      <c r="BQ307" s="104">
        <f t="shared" ca="1" si="22"/>
        <v>0.27036476211866667</v>
      </c>
      <c r="BS307" s="79">
        <f t="shared" si="87"/>
        <v>23</v>
      </c>
      <c r="BT307" s="104">
        <f t="shared" ca="1" si="23"/>
        <v>3.2270633118333336E-2</v>
      </c>
      <c r="BU307" s="104">
        <f t="shared" ca="1" si="24"/>
        <v>3.5953049785000003E-2</v>
      </c>
      <c r="BV307" s="104">
        <f t="shared" ca="1" si="25"/>
        <v>3.869203311833333E-2</v>
      </c>
      <c r="BW307" s="104">
        <f t="shared" ca="1" si="26"/>
        <v>4.8355299785E-2</v>
      </c>
      <c r="BX307" s="104">
        <f t="shared" ca="1" si="27"/>
        <v>6.1908299785000002E-2</v>
      </c>
      <c r="BY307" s="104">
        <f t="shared" ca="1" si="28"/>
        <v>8.2784299785000001E-2</v>
      </c>
      <c r="BZ307" s="104">
        <f t="shared" ca="1" si="29"/>
        <v>0.17017029978500003</v>
      </c>
      <c r="CA307" s="104">
        <f t="shared" ca="1" si="30"/>
        <v>0.22842763311833336</v>
      </c>
      <c r="CC307" s="79">
        <f t="shared" si="88"/>
        <v>23</v>
      </c>
      <c r="CD307" s="104">
        <f t="shared" ca="1" si="31"/>
        <v>3.3465921948000001E-2</v>
      </c>
      <c r="CE307" s="104">
        <f t="shared" ca="1" si="32"/>
        <v>3.6551421947999999E-2</v>
      </c>
      <c r="CF307" s="104">
        <f t="shared" ca="1" si="33"/>
        <v>3.8883721948000001E-2</v>
      </c>
      <c r="CG307" s="104">
        <f t="shared" ca="1" si="34"/>
        <v>4.7529921948000001E-2</v>
      </c>
      <c r="CH307" s="104">
        <f t="shared" ca="1" si="35"/>
        <v>5.7193921947999993E-2</v>
      </c>
      <c r="CI307" s="104">
        <f t="shared" ca="1" si="36"/>
        <v>7.5597921947999996E-2</v>
      </c>
      <c r="CJ307" s="104">
        <f t="shared" ca="1" si="37"/>
        <v>0.14922492194800002</v>
      </c>
      <c r="CK307" s="104">
        <f t="shared" ca="1" si="38"/>
        <v>0.19830958861466672</v>
      </c>
    </row>
    <row r="308" spans="1:89" x14ac:dyDescent="0.25">
      <c r="A308" s="79">
        <f t="shared" si="80"/>
        <v>24</v>
      </c>
      <c r="B308" s="30">
        <f t="shared" si="39"/>
        <v>3.9742933925081395E-2</v>
      </c>
      <c r="C308" s="30">
        <f t="shared" si="40"/>
        <v>4.3251272454947753E-2</v>
      </c>
      <c r="D308" s="30">
        <f t="shared" si="41"/>
        <v>4.4178863259137245E-2</v>
      </c>
      <c r="E308" s="30">
        <f t="shared" si="42"/>
        <v>4.9844558620877055E-2</v>
      </c>
      <c r="F308" s="30">
        <f t="shared" si="43"/>
        <v>5.9777802629686641E-2</v>
      </c>
      <c r="G308" s="30">
        <f t="shared" si="44"/>
        <v>7.2729036353426257E-2</v>
      </c>
      <c r="H308" s="30">
        <f t="shared" si="45"/>
        <v>0.10243252676182575</v>
      </c>
      <c r="I308" s="30">
        <f t="shared" si="46"/>
        <v>0.12223485370075876</v>
      </c>
      <c r="K308" s="79">
        <f t="shared" si="81"/>
        <v>24</v>
      </c>
      <c r="L308" s="30">
        <f t="shared" si="47"/>
        <v>3.6303677703894741E-2</v>
      </c>
      <c r="M308" s="30">
        <f t="shared" si="48"/>
        <v>3.9884852046000001E-2</v>
      </c>
      <c r="N308" s="30">
        <f t="shared" si="49"/>
        <v>4.1559414545999998E-2</v>
      </c>
      <c r="O308" s="30">
        <f t="shared" si="50"/>
        <v>4.8123414545999998E-2</v>
      </c>
      <c r="P308" s="30">
        <f t="shared" si="51"/>
        <v>5.9852414546000002E-2</v>
      </c>
      <c r="Q308" s="30">
        <f t="shared" si="52"/>
        <v>7.7441414546000009E-2</v>
      </c>
      <c r="R308" s="30">
        <f t="shared" si="53"/>
        <v>0.115437414546</v>
      </c>
      <c r="S308" s="30">
        <f t="shared" si="54"/>
        <v>0.14076808121266668</v>
      </c>
      <c r="U308" s="79">
        <f t="shared" si="82"/>
        <v>24</v>
      </c>
      <c r="V308" s="30">
        <f t="shared" si="55"/>
        <v>3.5481772987000004E-2</v>
      </c>
      <c r="W308" s="30">
        <f t="shared" si="56"/>
        <v>3.8448772987000002E-2</v>
      </c>
      <c r="X308" s="30">
        <f t="shared" si="57"/>
        <v>4.0620772987000002E-2</v>
      </c>
      <c r="Y308" s="30">
        <f t="shared" si="58"/>
        <v>4.6967772987E-2</v>
      </c>
      <c r="Z308" s="30">
        <f t="shared" si="59"/>
        <v>6.3662772987000002E-2</v>
      </c>
      <c r="AA308" s="30">
        <f t="shared" si="60"/>
        <v>8.2219772986999992E-2</v>
      </c>
      <c r="AB308" s="30">
        <f t="shared" si="61"/>
        <v>0.143795772987</v>
      </c>
      <c r="AC308" s="30">
        <f t="shared" si="62"/>
        <v>0.18484643965366668</v>
      </c>
      <c r="AE308" s="79">
        <f t="shared" si="83"/>
        <v>24</v>
      </c>
      <c r="AF308" s="30">
        <f t="shared" si="63"/>
        <v>4.1808681928789476E-2</v>
      </c>
      <c r="AG308" s="30">
        <f t="shared" si="64"/>
        <v>4.5215273260058822E-2</v>
      </c>
      <c r="AH308" s="30">
        <f t="shared" si="65"/>
        <v>4.6774155612999996E-2</v>
      </c>
      <c r="AI308" s="30">
        <f t="shared" si="66"/>
        <v>5.4213155612999997E-2</v>
      </c>
      <c r="AJ308" s="30">
        <f t="shared" si="67"/>
        <v>6.3232155612999996E-2</v>
      </c>
      <c r="AK308" s="30">
        <f t="shared" si="68"/>
        <v>8.1301155612999998E-2</v>
      </c>
      <c r="AL308" s="30">
        <f t="shared" si="69"/>
        <v>0.12337115561299999</v>
      </c>
      <c r="AM308" s="30">
        <f t="shared" si="70"/>
        <v>0.15141782227966666</v>
      </c>
      <c r="AO308" s="79">
        <f t="shared" si="84"/>
        <v>24</v>
      </c>
      <c r="AP308" s="30">
        <f t="shared" si="8"/>
        <v>4.0521289920333332E-2</v>
      </c>
      <c r="AQ308" s="30">
        <f t="shared" si="71"/>
        <v>4.4175897763470584E-2</v>
      </c>
      <c r="AR308" s="30">
        <f t="shared" si="9"/>
        <v>4.5774956586999996E-2</v>
      </c>
      <c r="AS308" s="30">
        <f t="shared" si="10"/>
        <v>5.4963956586999999E-2</v>
      </c>
      <c r="AT308" s="30">
        <f t="shared" si="11"/>
        <v>6.7170956586999994E-2</v>
      </c>
      <c r="AU308" s="30">
        <f t="shared" si="12"/>
        <v>8.6218956587000004E-2</v>
      </c>
      <c r="AV308" s="30">
        <f t="shared" si="13"/>
        <v>0.13963595658699998</v>
      </c>
      <c r="AW308" s="30">
        <f t="shared" si="14"/>
        <v>0.17524728992033331</v>
      </c>
      <c r="AX308" s="105"/>
      <c r="AY308" s="79">
        <f t="shared" si="85"/>
        <v>24</v>
      </c>
      <c r="AZ308" s="104">
        <f t="shared" ca="1" si="72"/>
        <v>4.1278720220333333E-2</v>
      </c>
      <c r="BA308" s="104">
        <f t="shared" ca="1" si="73"/>
        <v>4.5791886886999998E-2</v>
      </c>
      <c r="BB308" s="104">
        <f t="shared" ca="1" si="74"/>
        <v>4.7204886887000003E-2</v>
      </c>
      <c r="BC308" s="104">
        <f t="shared" ca="1" si="75"/>
        <v>5.7905958315571424E-2</v>
      </c>
      <c r="BD308" s="104">
        <f t="shared" ca="1" si="76"/>
        <v>7.1793886887000002E-2</v>
      </c>
      <c r="BE308" s="104">
        <f t="shared" ca="1" si="77"/>
        <v>9.5817886887000006E-2</v>
      </c>
      <c r="BF308" s="104">
        <f t="shared" ca="1" si="78"/>
        <v>0.167675886887</v>
      </c>
      <c r="BG308" s="104">
        <f t="shared" ca="1" si="79"/>
        <v>0.21558122022033332</v>
      </c>
      <c r="BI308" s="79">
        <f t="shared" si="86"/>
        <v>24</v>
      </c>
      <c r="BJ308" s="104">
        <f t="shared" ca="1" si="15"/>
        <v>3.8354451163666661E-2</v>
      </c>
      <c r="BK308" s="104">
        <f t="shared" ca="1" si="16"/>
        <v>4.3296284497000001E-2</v>
      </c>
      <c r="BL308" s="104">
        <f t="shared" ca="1" si="17"/>
        <v>4.5250284496999998E-2</v>
      </c>
      <c r="BM308" s="104">
        <f t="shared" ca="1" si="18"/>
        <v>5.7726713068428567E-2</v>
      </c>
      <c r="BN308" s="104">
        <f t="shared" ca="1" si="19"/>
        <v>7.3415284496999994E-2</v>
      </c>
      <c r="BO308" s="104">
        <f t="shared" ca="1" si="20"/>
        <v>0.101837284497</v>
      </c>
      <c r="BP308" s="104">
        <f t="shared" ca="1" si="21"/>
        <v>0.20317828449699998</v>
      </c>
      <c r="BQ308" s="104">
        <f t="shared" ca="1" si="22"/>
        <v>0.27073895116366664</v>
      </c>
      <c r="BS308" s="79">
        <f t="shared" si="87"/>
        <v>24</v>
      </c>
      <c r="BT308" s="104">
        <f t="shared" ca="1" si="23"/>
        <v>3.3012065797000001E-2</v>
      </c>
      <c r="BU308" s="104">
        <f t="shared" ca="1" si="24"/>
        <v>3.6803940797000001E-2</v>
      </c>
      <c r="BV308" s="104">
        <f t="shared" ca="1" si="25"/>
        <v>3.9462565796999999E-2</v>
      </c>
      <c r="BW308" s="104">
        <f t="shared" ca="1" si="26"/>
        <v>4.9184137225571425E-2</v>
      </c>
      <c r="BX308" s="104">
        <f t="shared" ca="1" si="27"/>
        <v>6.2326565797000001E-2</v>
      </c>
      <c r="BY308" s="104">
        <f t="shared" ca="1" si="28"/>
        <v>8.3202565797E-2</v>
      </c>
      <c r="BZ308" s="104">
        <f t="shared" ca="1" si="29"/>
        <v>0.17058856579700005</v>
      </c>
      <c r="CA308" s="104">
        <f t="shared" ca="1" si="30"/>
        <v>0.22884589913033337</v>
      </c>
      <c r="CC308" s="79">
        <f t="shared" si="88"/>
        <v>24</v>
      </c>
      <c r="CD308" s="104">
        <f t="shared" ca="1" si="31"/>
        <v>3.4126320988999995E-2</v>
      </c>
      <c r="CE308" s="104">
        <f t="shared" ca="1" si="32"/>
        <v>3.7305570988999996E-2</v>
      </c>
      <c r="CF308" s="104">
        <f t="shared" ca="1" si="33"/>
        <v>3.9560320989000003E-2</v>
      </c>
      <c r="CG308" s="104">
        <f t="shared" ca="1" si="34"/>
        <v>4.8297249560428565E-2</v>
      </c>
      <c r="CH308" s="104">
        <f t="shared" ca="1" si="35"/>
        <v>5.7512320988999999E-2</v>
      </c>
      <c r="CI308" s="104">
        <f t="shared" ca="1" si="36"/>
        <v>7.5916320989000002E-2</v>
      </c>
      <c r="CJ308" s="104">
        <f t="shared" ca="1" si="37"/>
        <v>0.149543320989</v>
      </c>
      <c r="CK308" s="104">
        <f t="shared" ca="1" si="38"/>
        <v>0.19862798765566669</v>
      </c>
    </row>
    <row r="309" spans="1:89" x14ac:dyDescent="0.25">
      <c r="A309" s="79">
        <f t="shared" si="80"/>
        <v>25</v>
      </c>
      <c r="B309" s="30">
        <f t="shared" si="39"/>
        <v>4.0104949200441151E-2</v>
      </c>
      <c r="C309" s="30">
        <f t="shared" si="40"/>
        <v>4.372464878119784E-2</v>
      </c>
      <c r="D309" s="30">
        <f t="shared" si="41"/>
        <v>4.4590165716459539E-2</v>
      </c>
      <c r="E309" s="30">
        <f t="shared" si="42"/>
        <v>5.0226307916496349E-2</v>
      </c>
      <c r="F309" s="30">
        <f t="shared" si="43"/>
        <v>5.9961666565454944E-2</v>
      </c>
      <c r="G309" s="30">
        <f t="shared" si="44"/>
        <v>7.291290028919456E-2</v>
      </c>
      <c r="H309" s="30">
        <f t="shared" si="45"/>
        <v>0.10261639069759407</v>
      </c>
      <c r="I309" s="30">
        <f t="shared" si="46"/>
        <v>0.12241871763652706</v>
      </c>
      <c r="K309" s="79">
        <f t="shared" si="81"/>
        <v>25</v>
      </c>
      <c r="L309" s="30">
        <f t="shared" si="47"/>
        <v>3.6776021798421057E-2</v>
      </c>
      <c r="M309" s="30">
        <f t="shared" si="48"/>
        <v>4.0416074430000004E-2</v>
      </c>
      <c r="N309" s="30">
        <f t="shared" si="49"/>
        <v>4.2063541096666671E-2</v>
      </c>
      <c r="O309" s="30">
        <f t="shared" si="50"/>
        <v>4.858147443E-2</v>
      </c>
      <c r="P309" s="30">
        <f t="shared" si="51"/>
        <v>6.0088074429999999E-2</v>
      </c>
      <c r="Q309" s="30">
        <f t="shared" si="52"/>
        <v>7.7677074430000007E-2</v>
      </c>
      <c r="R309" s="30">
        <f t="shared" si="53"/>
        <v>0.11567307442999999</v>
      </c>
      <c r="S309" s="30">
        <f t="shared" si="54"/>
        <v>0.14100374109666666</v>
      </c>
      <c r="U309" s="79">
        <f t="shared" si="82"/>
        <v>25</v>
      </c>
      <c r="V309" s="30">
        <f t="shared" si="55"/>
        <v>3.5794903882999995E-2</v>
      </c>
      <c r="W309" s="30">
        <f t="shared" si="56"/>
        <v>3.8749437216333331E-2</v>
      </c>
      <c r="X309" s="30">
        <f t="shared" si="57"/>
        <v>4.089363721633333E-2</v>
      </c>
      <c r="Y309" s="30">
        <f t="shared" si="58"/>
        <v>4.7217959438555557E-2</v>
      </c>
      <c r="Z309" s="30">
        <f t="shared" si="59"/>
        <v>6.3832903883000003E-2</v>
      </c>
      <c r="AA309" s="30">
        <f t="shared" si="60"/>
        <v>8.2389903882999993E-2</v>
      </c>
      <c r="AB309" s="30">
        <f t="shared" si="61"/>
        <v>0.14396590388300001</v>
      </c>
      <c r="AC309" s="30">
        <f t="shared" si="62"/>
        <v>0.18501657054966669</v>
      </c>
      <c r="AE309" s="79">
        <f t="shared" si="83"/>
        <v>25</v>
      </c>
      <c r="AF309" s="30">
        <f t="shared" si="63"/>
        <v>4.2321359014842103E-2</v>
      </c>
      <c r="AG309" s="30">
        <f t="shared" si="64"/>
        <v>4.5764464278000003E-2</v>
      </c>
      <c r="AH309" s="30">
        <f t="shared" si="65"/>
        <v>4.7321064278000001E-2</v>
      </c>
      <c r="AI309" s="30">
        <f t="shared" si="66"/>
        <v>5.4800997611333335E-2</v>
      </c>
      <c r="AJ309" s="30">
        <f t="shared" si="67"/>
        <v>6.3451464277999997E-2</v>
      </c>
      <c r="AK309" s="30">
        <f t="shared" si="68"/>
        <v>8.1520464277999999E-2</v>
      </c>
      <c r="AL309" s="30">
        <f t="shared" si="69"/>
        <v>0.123590464278</v>
      </c>
      <c r="AM309" s="30">
        <f t="shared" si="70"/>
        <v>0.15163713094466666</v>
      </c>
      <c r="AO309" s="79">
        <f t="shared" si="84"/>
        <v>25</v>
      </c>
      <c r="AP309" s="30">
        <f t="shared" si="8"/>
        <v>4.1071937138555552E-2</v>
      </c>
      <c r="AQ309" s="30">
        <f t="shared" si="71"/>
        <v>4.4736381583000001E-2</v>
      </c>
      <c r="AR309" s="30">
        <f t="shared" si="9"/>
        <v>4.6336248249666666E-2</v>
      </c>
      <c r="AS309" s="30">
        <f t="shared" si="10"/>
        <v>5.5597248249666664E-2</v>
      </c>
      <c r="AT309" s="30">
        <f t="shared" si="11"/>
        <v>6.7457381582999992E-2</v>
      </c>
      <c r="AU309" s="30">
        <f t="shared" si="12"/>
        <v>8.6505381583000002E-2</v>
      </c>
      <c r="AV309" s="30">
        <f t="shared" si="13"/>
        <v>0.13992238158299999</v>
      </c>
      <c r="AW309" s="30">
        <f t="shared" si="14"/>
        <v>0.17553371491633329</v>
      </c>
      <c r="AX309" s="105"/>
      <c r="AY309" s="79">
        <f t="shared" si="85"/>
        <v>25</v>
      </c>
      <c r="AZ309" s="104">
        <f t="shared" ca="1" si="72"/>
        <v>4.1886598538555558E-2</v>
      </c>
      <c r="BA309" s="104">
        <f t="shared" ca="1" si="73"/>
        <v>4.6450167983000001E-2</v>
      </c>
      <c r="BB309" s="104">
        <f t="shared" ca="1" si="74"/>
        <v>4.7814176316333334E-2</v>
      </c>
      <c r="BC309" s="104">
        <f t="shared" ca="1" si="75"/>
        <v>5.8599185840142856E-2</v>
      </c>
      <c r="BD309" s="104">
        <f t="shared" ca="1" si="76"/>
        <v>7.2072042983000004E-2</v>
      </c>
      <c r="BE309" s="104">
        <f t="shared" ca="1" si="77"/>
        <v>9.6096042983000007E-2</v>
      </c>
      <c r="BF309" s="104">
        <f t="shared" ca="1" si="78"/>
        <v>0.16795404298300001</v>
      </c>
      <c r="BG309" s="104">
        <f t="shared" ca="1" si="79"/>
        <v>0.21585937631633334</v>
      </c>
      <c r="BI309" s="79">
        <f t="shared" si="86"/>
        <v>25</v>
      </c>
      <c r="BJ309" s="104">
        <f t="shared" ca="1" si="15"/>
        <v>3.9056087853777774E-2</v>
      </c>
      <c r="BK309" s="104">
        <f t="shared" ca="1" si="16"/>
        <v>4.411051007599999E-2</v>
      </c>
      <c r="BL309" s="104">
        <f t="shared" ca="1" si="17"/>
        <v>4.5963043409333333E-2</v>
      </c>
      <c r="BM309" s="104">
        <f t="shared" ca="1" si="18"/>
        <v>5.8517167218857136E-2</v>
      </c>
      <c r="BN309" s="104">
        <f t="shared" ca="1" si="19"/>
        <v>7.3757310075999991E-2</v>
      </c>
      <c r="BO309" s="104">
        <f t="shared" ca="1" si="20"/>
        <v>0.10217931007599999</v>
      </c>
      <c r="BP309" s="104">
        <f t="shared" ca="1" si="21"/>
        <v>0.20352031007599999</v>
      </c>
      <c r="BQ309" s="104">
        <f t="shared" ca="1" si="22"/>
        <v>0.27108097674266668</v>
      </c>
      <c r="BS309" s="79">
        <f t="shared" si="87"/>
        <v>25</v>
      </c>
      <c r="BT309" s="104">
        <f t="shared" ca="1" si="23"/>
        <v>3.3723171388666665E-2</v>
      </c>
      <c r="BU309" s="104">
        <f t="shared" ca="1" si="24"/>
        <v>3.7624504721999998E-2</v>
      </c>
      <c r="BV309" s="104">
        <f t="shared" ca="1" si="25"/>
        <v>4.0202771388666667E-2</v>
      </c>
      <c r="BW309" s="104">
        <f t="shared" ca="1" si="26"/>
        <v>4.998264757914285E-2</v>
      </c>
      <c r="BX309" s="104">
        <f t="shared" ca="1" si="27"/>
        <v>6.2714504721999992E-2</v>
      </c>
      <c r="BY309" s="104">
        <f t="shared" ca="1" si="28"/>
        <v>8.3590504721999997E-2</v>
      </c>
      <c r="BZ309" s="104">
        <f t="shared" ca="1" si="29"/>
        <v>0.17097650472200004</v>
      </c>
      <c r="CA309" s="104">
        <f t="shared" ca="1" si="30"/>
        <v>0.22923383805533337</v>
      </c>
      <c r="CC309" s="79">
        <f t="shared" si="88"/>
        <v>25</v>
      </c>
      <c r="CD309" s="104">
        <f t="shared" ca="1" si="31"/>
        <v>3.4745166040999996E-2</v>
      </c>
      <c r="CE309" s="104">
        <f t="shared" ca="1" si="32"/>
        <v>3.8018166041000001E-2</v>
      </c>
      <c r="CF309" s="104">
        <f t="shared" ca="1" si="33"/>
        <v>4.0195366040999998E-2</v>
      </c>
      <c r="CG309" s="104">
        <f t="shared" ca="1" si="34"/>
        <v>4.9023023183857144E-2</v>
      </c>
      <c r="CH309" s="104">
        <f t="shared" ca="1" si="35"/>
        <v>5.7789166040999998E-2</v>
      </c>
      <c r="CI309" s="104">
        <f t="shared" ca="1" si="36"/>
        <v>7.6193166041000002E-2</v>
      </c>
      <c r="CJ309" s="104">
        <f t="shared" ca="1" si="37"/>
        <v>0.14982016604100001</v>
      </c>
      <c r="CK309" s="104">
        <f t="shared" ca="1" si="38"/>
        <v>0.19890483270766671</v>
      </c>
    </row>
    <row r="310" spans="1:89" x14ac:dyDescent="0.25">
      <c r="A310" s="79">
        <f t="shared" si="80"/>
        <v>26</v>
      </c>
      <c r="B310" s="30">
        <f t="shared" si="39"/>
        <v>4.04595952123823E-2</v>
      </c>
      <c r="C310" s="30">
        <f t="shared" si="40"/>
        <v>4.4190655844029314E-2</v>
      </c>
      <c r="D310" s="30">
        <f t="shared" si="41"/>
        <v>4.4994098910363226E-2</v>
      </c>
      <c r="E310" s="30">
        <f t="shared" si="42"/>
        <v>5.0600687948697029E-2</v>
      </c>
      <c r="F310" s="30">
        <f t="shared" si="43"/>
        <v>6.0138161237804647E-2</v>
      </c>
      <c r="G310" s="30">
        <f t="shared" si="44"/>
        <v>7.3089394961544263E-2</v>
      </c>
      <c r="H310" s="30">
        <f t="shared" si="45"/>
        <v>0.10279288536994376</v>
      </c>
      <c r="I310" s="30">
        <f t="shared" si="46"/>
        <v>0.12259521230887677</v>
      </c>
      <c r="K310" s="79">
        <f t="shared" si="81"/>
        <v>26</v>
      </c>
      <c r="L310" s="30">
        <f t="shared" si="47"/>
        <v>3.7253010242947367E-2</v>
      </c>
      <c r="M310" s="30">
        <f t="shared" si="48"/>
        <v>4.0951941164E-2</v>
      </c>
      <c r="N310" s="30">
        <f t="shared" si="49"/>
        <v>4.2572311997333329E-2</v>
      </c>
      <c r="O310" s="30">
        <f t="shared" si="50"/>
        <v>4.9044178664000002E-2</v>
      </c>
      <c r="P310" s="30">
        <f t="shared" si="51"/>
        <v>6.0328378663999996E-2</v>
      </c>
      <c r="Q310" s="30">
        <f t="shared" si="52"/>
        <v>7.7917378664000003E-2</v>
      </c>
      <c r="R310" s="30">
        <f t="shared" si="53"/>
        <v>0.11591337866400001</v>
      </c>
      <c r="S310" s="30">
        <f t="shared" si="54"/>
        <v>0.14124404533066667</v>
      </c>
      <c r="U310" s="79">
        <f t="shared" si="82"/>
        <v>26</v>
      </c>
      <c r="V310" s="30">
        <f t="shared" si="55"/>
        <v>3.6089926149000001E-2</v>
      </c>
      <c r="W310" s="30">
        <f t="shared" si="56"/>
        <v>3.9031992815666668E-2</v>
      </c>
      <c r="X310" s="30">
        <f t="shared" si="57"/>
        <v>4.1148392815666665E-2</v>
      </c>
      <c r="Y310" s="30">
        <f t="shared" si="58"/>
        <v>4.7450037260111114E-2</v>
      </c>
      <c r="Z310" s="30">
        <f t="shared" si="59"/>
        <v>6.3984926149000004E-2</v>
      </c>
      <c r="AA310" s="30">
        <f t="shared" si="60"/>
        <v>8.2541926148999994E-2</v>
      </c>
      <c r="AB310" s="30">
        <f t="shared" si="61"/>
        <v>0.14411792614899999</v>
      </c>
      <c r="AC310" s="30">
        <f t="shared" si="62"/>
        <v>0.18516859281566667</v>
      </c>
      <c r="AE310" s="79">
        <f t="shared" si="83"/>
        <v>26</v>
      </c>
      <c r="AF310" s="30">
        <f t="shared" si="63"/>
        <v>4.2789488176894735E-2</v>
      </c>
      <c r="AG310" s="30">
        <f t="shared" si="64"/>
        <v>4.6269107371941176E-2</v>
      </c>
      <c r="AH310" s="30">
        <f t="shared" si="65"/>
        <v>4.7823425018999999E-2</v>
      </c>
      <c r="AI310" s="30">
        <f t="shared" si="66"/>
        <v>5.5344291685666666E-2</v>
      </c>
      <c r="AJ310" s="30">
        <f t="shared" si="67"/>
        <v>6.3626225019000004E-2</v>
      </c>
      <c r="AK310" s="30">
        <f t="shared" si="68"/>
        <v>8.1695225019000006E-2</v>
      </c>
      <c r="AL310" s="30">
        <f t="shared" si="69"/>
        <v>0.123765225019</v>
      </c>
      <c r="AM310" s="30">
        <f t="shared" si="70"/>
        <v>0.15181189168566667</v>
      </c>
      <c r="AO310" s="79">
        <f t="shared" si="84"/>
        <v>26</v>
      </c>
      <c r="AP310" s="30">
        <f t="shared" si="8"/>
        <v>4.1587471104777778E-2</v>
      </c>
      <c r="AQ310" s="30">
        <f t="shared" si="71"/>
        <v>4.5261752150529411E-2</v>
      </c>
      <c r="AR310" s="30">
        <f t="shared" si="9"/>
        <v>4.6862426660333328E-2</v>
      </c>
      <c r="AS310" s="30">
        <f t="shared" si="10"/>
        <v>5.6195426660333329E-2</v>
      </c>
      <c r="AT310" s="30">
        <f t="shared" si="11"/>
        <v>6.7708693326999997E-2</v>
      </c>
      <c r="AU310" s="30">
        <f t="shared" si="12"/>
        <v>8.6756693327000006E-2</v>
      </c>
      <c r="AV310" s="30">
        <f t="shared" si="13"/>
        <v>0.14017369332699997</v>
      </c>
      <c r="AW310" s="30">
        <f t="shared" si="14"/>
        <v>0.1757850266603333</v>
      </c>
      <c r="AX310" s="105"/>
      <c r="AY310" s="79">
        <f t="shared" si="85"/>
        <v>26</v>
      </c>
      <c r="AZ310" s="104">
        <f t="shared" ca="1" si="72"/>
        <v>4.2476015332777776E-2</v>
      </c>
      <c r="BA310" s="104">
        <f t="shared" ca="1" si="73"/>
        <v>4.7089987555000004E-2</v>
      </c>
      <c r="BB310" s="104">
        <f t="shared" ca="1" si="74"/>
        <v>4.8405004221666666E-2</v>
      </c>
      <c r="BC310" s="104">
        <f t="shared" ca="1" si="75"/>
        <v>5.9273951840714288E-2</v>
      </c>
      <c r="BD310" s="104">
        <f t="shared" ca="1" si="76"/>
        <v>7.2331737554999997E-2</v>
      </c>
      <c r="BE310" s="104">
        <f t="shared" ca="1" si="77"/>
        <v>9.6355737555000001E-2</v>
      </c>
      <c r="BF310" s="104">
        <f t="shared" ca="1" si="78"/>
        <v>0.16821373755500002</v>
      </c>
      <c r="BG310" s="104">
        <f t="shared" ca="1" si="79"/>
        <v>0.21611907088833335</v>
      </c>
      <c r="BI310" s="79">
        <f t="shared" si="86"/>
        <v>26</v>
      </c>
      <c r="BJ310" s="104">
        <f t="shared" ca="1" si="15"/>
        <v>3.9723800261888889E-2</v>
      </c>
      <c r="BK310" s="104">
        <f t="shared" ca="1" si="16"/>
        <v>4.4890811372999995E-2</v>
      </c>
      <c r="BL310" s="104">
        <f t="shared" ca="1" si="17"/>
        <v>4.664187803966667E-2</v>
      </c>
      <c r="BM310" s="104">
        <f t="shared" ca="1" si="18"/>
        <v>5.9273697087285707E-2</v>
      </c>
      <c r="BN310" s="104">
        <f t="shared" ca="1" si="19"/>
        <v>7.406541137299999E-2</v>
      </c>
      <c r="BO310" s="104">
        <f t="shared" ca="1" si="20"/>
        <v>0.10248741137299999</v>
      </c>
      <c r="BP310" s="104">
        <f t="shared" ca="1" si="21"/>
        <v>0.20382841137300001</v>
      </c>
      <c r="BQ310" s="104">
        <f t="shared" ca="1" si="22"/>
        <v>0.27138907803966666</v>
      </c>
      <c r="BS310" s="79">
        <f t="shared" si="87"/>
        <v>26</v>
      </c>
      <c r="BT310" s="104">
        <f t="shared" ca="1" si="23"/>
        <v>3.4401871559333337E-2</v>
      </c>
      <c r="BU310" s="104">
        <f t="shared" ca="1" si="24"/>
        <v>3.8412663226000003E-2</v>
      </c>
      <c r="BV310" s="104">
        <f t="shared" ca="1" si="25"/>
        <v>4.0910571559333336E-2</v>
      </c>
      <c r="BW310" s="104">
        <f t="shared" ca="1" si="26"/>
        <v>5.074875251171429E-2</v>
      </c>
      <c r="BX310" s="104">
        <f t="shared" ca="1" si="27"/>
        <v>6.3070038226000005E-2</v>
      </c>
      <c r="BY310" s="104">
        <f t="shared" ca="1" si="28"/>
        <v>8.3946038225999997E-2</v>
      </c>
      <c r="BZ310" s="104">
        <f t="shared" ca="1" si="29"/>
        <v>0.17133203822600004</v>
      </c>
      <c r="CA310" s="104">
        <f t="shared" ca="1" si="30"/>
        <v>0.22958937155933337</v>
      </c>
      <c r="CC310" s="79">
        <f t="shared" si="88"/>
        <v>26</v>
      </c>
      <c r="CD310" s="104">
        <f t="shared" ca="1" si="31"/>
        <v>3.5319932292999998E-2</v>
      </c>
      <c r="CE310" s="104">
        <f t="shared" ca="1" si="32"/>
        <v>3.8686682292999999E-2</v>
      </c>
      <c r="CF310" s="104">
        <f t="shared" ca="1" si="33"/>
        <v>4.0786332293000001E-2</v>
      </c>
      <c r="CG310" s="104">
        <f t="shared" ca="1" si="34"/>
        <v>4.9704718007285723E-2</v>
      </c>
      <c r="CH310" s="104">
        <f t="shared" ca="1" si="35"/>
        <v>5.8021932292999998E-2</v>
      </c>
      <c r="CI310" s="104">
        <f t="shared" ca="1" si="36"/>
        <v>7.6425932293000001E-2</v>
      </c>
      <c r="CJ310" s="104">
        <f t="shared" ca="1" si="37"/>
        <v>0.15005293229300001</v>
      </c>
      <c r="CK310" s="104">
        <f t="shared" ca="1" si="38"/>
        <v>0.19913759895966671</v>
      </c>
    </row>
    <row r="311" spans="1:89" x14ac:dyDescent="0.25">
      <c r="A311" s="79">
        <f t="shared" si="80"/>
        <v>27</v>
      </c>
      <c r="B311" s="30">
        <f t="shared" si="39"/>
        <v>4.0808424059612353E-2</v>
      </c>
      <c r="C311" s="30">
        <f t="shared" si="40"/>
        <v>4.4650845742149697E-2</v>
      </c>
      <c r="D311" s="30">
        <f t="shared" si="41"/>
        <v>4.5392214939555815E-2</v>
      </c>
      <c r="E311" s="30">
        <f t="shared" si="42"/>
        <v>5.0969250816186612E-2</v>
      </c>
      <c r="F311" s="30">
        <f t="shared" si="43"/>
        <v>6.0308838745443238E-2</v>
      </c>
      <c r="G311" s="30">
        <f t="shared" si="44"/>
        <v>7.3260072469182855E-2</v>
      </c>
      <c r="H311" s="30">
        <f t="shared" si="45"/>
        <v>0.10296356287758235</v>
      </c>
      <c r="I311" s="30">
        <f t="shared" si="46"/>
        <v>0.12276588981651537</v>
      </c>
      <c r="K311" s="79">
        <f t="shared" si="81"/>
        <v>27</v>
      </c>
      <c r="L311" s="30">
        <f t="shared" si="47"/>
        <v>3.7735909614473685E-2</v>
      </c>
      <c r="M311" s="30">
        <f t="shared" si="48"/>
        <v>4.1493718824999998E-2</v>
      </c>
      <c r="N311" s="30">
        <f t="shared" si="49"/>
        <v>4.3086993825000003E-2</v>
      </c>
      <c r="O311" s="30">
        <f t="shared" si="50"/>
        <v>4.9512793824999998E-2</v>
      </c>
      <c r="P311" s="30">
        <f t="shared" si="51"/>
        <v>6.0574593824999995E-2</v>
      </c>
      <c r="Q311" s="30">
        <f t="shared" si="52"/>
        <v>7.8163593825000002E-2</v>
      </c>
      <c r="R311" s="30">
        <f t="shared" si="53"/>
        <v>0.116159593825</v>
      </c>
      <c r="S311" s="30">
        <f t="shared" si="54"/>
        <v>0.14149026049166666</v>
      </c>
      <c r="U311" s="79">
        <f t="shared" si="82"/>
        <v>27</v>
      </c>
      <c r="V311" s="30">
        <f t="shared" si="55"/>
        <v>3.6367074754999999E-2</v>
      </c>
      <c r="W311" s="30">
        <f t="shared" si="56"/>
        <v>3.9296674754999997E-2</v>
      </c>
      <c r="X311" s="30">
        <f t="shared" si="57"/>
        <v>4.1385274755E-2</v>
      </c>
      <c r="Y311" s="30">
        <f t="shared" si="58"/>
        <v>4.766424142166667E-2</v>
      </c>
      <c r="Z311" s="30">
        <f t="shared" si="59"/>
        <v>6.4119074755000005E-2</v>
      </c>
      <c r="AA311" s="30">
        <f t="shared" si="60"/>
        <v>8.2676074754999995E-2</v>
      </c>
      <c r="AB311" s="30">
        <f t="shared" si="61"/>
        <v>0.14425207475500001</v>
      </c>
      <c r="AC311" s="30">
        <f t="shared" si="62"/>
        <v>0.18530274142166669</v>
      </c>
      <c r="AE311" s="79">
        <f t="shared" si="83"/>
        <v>27</v>
      </c>
      <c r="AF311" s="30">
        <f t="shared" si="63"/>
        <v>4.3210525028947365E-2</v>
      </c>
      <c r="AG311" s="30">
        <f t="shared" si="64"/>
        <v>4.6726658155882353E-2</v>
      </c>
      <c r="AH311" s="30">
        <f t="shared" si="65"/>
        <v>4.827869345E-2</v>
      </c>
      <c r="AI311" s="30">
        <f t="shared" si="66"/>
        <v>5.5840493450000001E-2</v>
      </c>
      <c r="AJ311" s="30">
        <f t="shared" si="67"/>
        <v>6.3753893449999988E-2</v>
      </c>
      <c r="AK311" s="30">
        <f t="shared" si="68"/>
        <v>8.1822893449999989E-2</v>
      </c>
      <c r="AL311" s="30">
        <f t="shared" si="69"/>
        <v>0.12389289345</v>
      </c>
      <c r="AM311" s="30">
        <f t="shared" si="70"/>
        <v>0.15193956011666665</v>
      </c>
      <c r="AO311" s="79">
        <f t="shared" si="84"/>
        <v>27</v>
      </c>
      <c r="AP311" s="30">
        <f t="shared" si="8"/>
        <v>4.2066850265999996E-2</v>
      </c>
      <c r="AQ311" s="30">
        <f t="shared" si="71"/>
        <v>4.5750967913058826E-2</v>
      </c>
      <c r="AR311" s="30">
        <f t="shared" si="9"/>
        <v>4.7352450265999997E-2</v>
      </c>
      <c r="AS311" s="30">
        <f t="shared" si="10"/>
        <v>5.6757450266000001E-2</v>
      </c>
      <c r="AT311" s="30">
        <f t="shared" si="11"/>
        <v>6.7923850265999994E-2</v>
      </c>
      <c r="AU311" s="30">
        <f t="shared" si="12"/>
        <v>8.6971850266000003E-2</v>
      </c>
      <c r="AV311" s="30">
        <f t="shared" si="13"/>
        <v>0.14038885026599998</v>
      </c>
      <c r="AW311" s="30">
        <f t="shared" si="14"/>
        <v>0.17600018359933331</v>
      </c>
      <c r="AX311" s="105"/>
      <c r="AY311" s="79">
        <f t="shared" si="85"/>
        <v>27</v>
      </c>
      <c r="AZ311" s="104">
        <f t="shared" ca="1" si="72"/>
        <v>4.3046911265000001E-2</v>
      </c>
      <c r="BA311" s="104">
        <f t="shared" ca="1" si="73"/>
        <v>4.7711286265E-2</v>
      </c>
      <c r="BB311" s="104">
        <f t="shared" ca="1" si="74"/>
        <v>4.8977311265000004E-2</v>
      </c>
      <c r="BC311" s="104">
        <f t="shared" ca="1" si="75"/>
        <v>5.9930196979285713E-2</v>
      </c>
      <c r="BD311" s="104">
        <f t="shared" ca="1" si="76"/>
        <v>7.2572911264999998E-2</v>
      </c>
      <c r="BE311" s="104">
        <f t="shared" ca="1" si="77"/>
        <v>9.6596911265000002E-2</v>
      </c>
      <c r="BF311" s="104">
        <f t="shared" ca="1" si="78"/>
        <v>0.16845491126500001</v>
      </c>
      <c r="BG311" s="104">
        <f t="shared" ca="1" si="79"/>
        <v>0.21636024459833333</v>
      </c>
      <c r="BI311" s="79">
        <f t="shared" si="86"/>
        <v>27</v>
      </c>
      <c r="BJ311" s="104">
        <f t="shared" ca="1" si="15"/>
        <v>4.0354528708999998E-2</v>
      </c>
      <c r="BK311" s="104">
        <f t="shared" ca="1" si="16"/>
        <v>4.5634128709000001E-2</v>
      </c>
      <c r="BL311" s="104">
        <f t="shared" ca="1" si="17"/>
        <v>4.7283728709000002E-2</v>
      </c>
      <c r="BM311" s="104">
        <f t="shared" ca="1" si="18"/>
        <v>5.9993242994714285E-2</v>
      </c>
      <c r="BN311" s="104">
        <f t="shared" ca="1" si="19"/>
        <v>7.4336528708999997E-2</v>
      </c>
      <c r="BO311" s="104">
        <f t="shared" ca="1" si="20"/>
        <v>0.102758528709</v>
      </c>
      <c r="BP311" s="104">
        <f t="shared" ca="1" si="21"/>
        <v>0.204099528709</v>
      </c>
      <c r="BQ311" s="104">
        <f t="shared" ca="1" si="22"/>
        <v>0.27166019537566666</v>
      </c>
      <c r="BS311" s="79">
        <f t="shared" si="87"/>
        <v>27</v>
      </c>
      <c r="BT311" s="104">
        <f t="shared" ca="1" si="23"/>
        <v>3.5044769502999999E-2</v>
      </c>
      <c r="BU311" s="104">
        <f t="shared" ca="1" si="24"/>
        <v>3.9165019502999998E-2</v>
      </c>
      <c r="BV311" s="104">
        <f t="shared" ca="1" si="25"/>
        <v>4.1582569503000003E-2</v>
      </c>
      <c r="BW311" s="104">
        <f t="shared" ca="1" si="26"/>
        <v>5.1479055217285713E-2</v>
      </c>
      <c r="BX311" s="104">
        <f t="shared" ca="1" si="27"/>
        <v>6.3389769503000001E-2</v>
      </c>
      <c r="BY311" s="104">
        <f t="shared" ca="1" si="28"/>
        <v>8.4265769502999993E-2</v>
      </c>
      <c r="BZ311" s="104">
        <f t="shared" ca="1" si="29"/>
        <v>0.17165176950300004</v>
      </c>
      <c r="CA311" s="104">
        <f t="shared" ca="1" si="30"/>
        <v>0.22990910283633337</v>
      </c>
      <c r="CC311" s="79">
        <f t="shared" si="88"/>
        <v>27</v>
      </c>
      <c r="CD311" s="104">
        <f t="shared" ca="1" si="31"/>
        <v>3.5846819491E-2</v>
      </c>
      <c r="CE311" s="104">
        <f t="shared" ca="1" si="32"/>
        <v>3.9307319490999998E-2</v>
      </c>
      <c r="CF311" s="104">
        <f t="shared" ca="1" si="33"/>
        <v>4.1329419491000004E-2</v>
      </c>
      <c r="CG311" s="104">
        <f t="shared" ca="1" si="34"/>
        <v>5.0338533776714288E-2</v>
      </c>
      <c r="CH311" s="104">
        <f t="shared" ca="1" si="35"/>
        <v>5.8206819490999998E-2</v>
      </c>
      <c r="CI311" s="104">
        <f t="shared" ca="1" si="36"/>
        <v>7.6610819491000001E-2</v>
      </c>
      <c r="CJ311" s="104">
        <f t="shared" ca="1" si="37"/>
        <v>0.15023781949100001</v>
      </c>
      <c r="CK311" s="104">
        <f t="shared" ca="1" si="38"/>
        <v>0.19932248615766671</v>
      </c>
    </row>
    <row r="312" spans="1:89" x14ac:dyDescent="0.25">
      <c r="A312" s="79">
        <f t="shared" si="80"/>
        <v>28</v>
      </c>
      <c r="B312" s="30">
        <f t="shared" si="39"/>
        <v>4.1153226904885307E-2</v>
      </c>
      <c r="C312" s="30">
        <f t="shared" si="40"/>
        <v>4.5107009638312982E-2</v>
      </c>
      <c r="D312" s="30">
        <f t="shared" si="41"/>
        <v>4.5786304966791314E-2</v>
      </c>
      <c r="E312" s="30">
        <f t="shared" si="42"/>
        <v>5.1333787681719104E-2</v>
      </c>
      <c r="F312" s="30">
        <f t="shared" si="43"/>
        <v>6.0475490251124753E-2</v>
      </c>
      <c r="G312" s="30">
        <f t="shared" si="44"/>
        <v>7.3426723974864355E-2</v>
      </c>
      <c r="H312" s="30">
        <f t="shared" si="45"/>
        <v>0.10313021438326386</v>
      </c>
      <c r="I312" s="30">
        <f t="shared" si="46"/>
        <v>0.12293254132219687</v>
      </c>
      <c r="K312" s="79">
        <f t="shared" si="81"/>
        <v>28</v>
      </c>
      <c r="L312" s="30">
        <f t="shared" si="47"/>
        <v>3.8226170038000003E-2</v>
      </c>
      <c r="M312" s="30">
        <f t="shared" si="48"/>
        <v>4.2042857538000002E-2</v>
      </c>
      <c r="N312" s="30">
        <f t="shared" si="49"/>
        <v>4.3609036704666669E-2</v>
      </c>
      <c r="O312" s="30">
        <f t="shared" si="50"/>
        <v>4.9988770038000001E-2</v>
      </c>
      <c r="P312" s="30">
        <f t="shared" si="51"/>
        <v>6.0828170038E-2</v>
      </c>
      <c r="Q312" s="30">
        <f t="shared" si="52"/>
        <v>7.8417170038E-2</v>
      </c>
      <c r="R312" s="30">
        <f t="shared" si="53"/>
        <v>0.116413170038</v>
      </c>
      <c r="S312" s="30">
        <f t="shared" si="54"/>
        <v>0.14174383670466667</v>
      </c>
      <c r="U312" s="79">
        <f t="shared" si="82"/>
        <v>28</v>
      </c>
      <c r="V312" s="30">
        <f t="shared" si="55"/>
        <v>3.6626355395999996E-2</v>
      </c>
      <c r="W312" s="30">
        <f t="shared" si="56"/>
        <v>3.9543488729333331E-2</v>
      </c>
      <c r="X312" s="30">
        <f t="shared" si="57"/>
        <v>4.1604288729333333E-2</v>
      </c>
      <c r="Y312" s="30">
        <f t="shared" si="58"/>
        <v>4.7860577618222225E-2</v>
      </c>
      <c r="Z312" s="30">
        <f t="shared" si="59"/>
        <v>6.4235355396000005E-2</v>
      </c>
      <c r="AA312" s="30">
        <f t="shared" si="60"/>
        <v>8.2792355395999995E-2</v>
      </c>
      <c r="AB312" s="30">
        <f t="shared" si="61"/>
        <v>0.14436835539600001</v>
      </c>
      <c r="AC312" s="30">
        <f t="shared" si="62"/>
        <v>0.18541902206266669</v>
      </c>
      <c r="AE312" s="79">
        <f t="shared" si="83"/>
        <v>28</v>
      </c>
      <c r="AF312" s="30">
        <f t="shared" si="63"/>
        <v>4.3581613347999995E-2</v>
      </c>
      <c r="AG312" s="30">
        <f t="shared" si="64"/>
        <v>4.713426040682353E-2</v>
      </c>
      <c r="AH312" s="30">
        <f t="shared" si="65"/>
        <v>4.8684013348000002E-2</v>
      </c>
      <c r="AI312" s="30">
        <f t="shared" si="66"/>
        <v>5.6286746681333336E-2</v>
      </c>
      <c r="AJ312" s="30">
        <f t="shared" si="67"/>
        <v>6.3831613347999999E-2</v>
      </c>
      <c r="AK312" s="30">
        <f t="shared" si="68"/>
        <v>8.1900613348000001E-2</v>
      </c>
      <c r="AL312" s="30">
        <f t="shared" si="69"/>
        <v>0.123970613348</v>
      </c>
      <c r="AM312" s="30">
        <f t="shared" si="70"/>
        <v>0.15201728001466666</v>
      </c>
      <c r="AO312" s="79">
        <f t="shared" si="84"/>
        <v>28</v>
      </c>
      <c r="AP312" s="30">
        <f t="shared" si="8"/>
        <v>4.250776899922222E-2</v>
      </c>
      <c r="AQ312" s="30">
        <f t="shared" si="71"/>
        <v>4.6201723247588235E-2</v>
      </c>
      <c r="AR312" s="30">
        <f t="shared" si="9"/>
        <v>4.7804013443666665E-2</v>
      </c>
      <c r="AS312" s="30">
        <f t="shared" si="10"/>
        <v>5.7281013443666665E-2</v>
      </c>
      <c r="AT312" s="30">
        <f t="shared" si="11"/>
        <v>6.8100546777000004E-2</v>
      </c>
      <c r="AU312" s="30">
        <f t="shared" si="12"/>
        <v>8.7148546777000013E-2</v>
      </c>
      <c r="AV312" s="30">
        <f t="shared" si="13"/>
        <v>0.14056554677699998</v>
      </c>
      <c r="AW312" s="30">
        <f t="shared" si="14"/>
        <v>0.17617688011033331</v>
      </c>
      <c r="AX312" s="105"/>
      <c r="AY312" s="79">
        <f t="shared" si="85"/>
        <v>28</v>
      </c>
      <c r="AZ312" s="104">
        <f t="shared" ca="1" si="72"/>
        <v>4.3598427326222225E-2</v>
      </c>
      <c r="BA312" s="104">
        <f t="shared" ca="1" si="73"/>
        <v>4.8313205104000001E-2</v>
      </c>
      <c r="BB312" s="104">
        <f t="shared" ca="1" si="74"/>
        <v>4.9530238437333327E-2</v>
      </c>
      <c r="BC312" s="104">
        <f t="shared" ca="1" si="75"/>
        <v>6.0567062246857144E-2</v>
      </c>
      <c r="BD312" s="104">
        <f t="shared" ca="1" si="76"/>
        <v>7.2794705104000004E-2</v>
      </c>
      <c r="BE312" s="104">
        <f t="shared" ca="1" si="77"/>
        <v>9.6818705104000008E-2</v>
      </c>
      <c r="BF312" s="104">
        <f t="shared" ca="1" si="78"/>
        <v>0.16867670510400001</v>
      </c>
      <c r="BG312" s="104">
        <f t="shared" ca="1" si="79"/>
        <v>0.21658203843733334</v>
      </c>
      <c r="BI312" s="79">
        <f t="shared" si="86"/>
        <v>28</v>
      </c>
      <c r="BJ312" s="104">
        <f t="shared" ca="1" si="15"/>
        <v>4.0945822037111106E-2</v>
      </c>
      <c r="BK312" s="104">
        <f t="shared" ca="1" si="16"/>
        <v>4.6338010925999998E-2</v>
      </c>
      <c r="BL312" s="104">
        <f t="shared" ca="1" si="17"/>
        <v>4.7886144259333338E-2</v>
      </c>
      <c r="BM312" s="104">
        <f t="shared" ca="1" si="18"/>
        <v>6.0673353783142855E-2</v>
      </c>
      <c r="BN312" s="104">
        <f t="shared" ca="1" si="19"/>
        <v>7.4568210925999995E-2</v>
      </c>
      <c r="BO312" s="104">
        <f t="shared" ca="1" si="20"/>
        <v>0.102990210926</v>
      </c>
      <c r="BP312" s="104">
        <f t="shared" ca="1" si="21"/>
        <v>0.20433121092599998</v>
      </c>
      <c r="BQ312" s="104">
        <f t="shared" ca="1" si="22"/>
        <v>0.27189187759266664</v>
      </c>
      <c r="BS312" s="79">
        <f t="shared" si="87"/>
        <v>28</v>
      </c>
      <c r="BT312" s="104">
        <f t="shared" ca="1" si="23"/>
        <v>3.5649248968666669E-2</v>
      </c>
      <c r="BU312" s="104">
        <f t="shared" ca="1" si="24"/>
        <v>3.9878957302000001E-2</v>
      </c>
      <c r="BV312" s="104">
        <f t="shared" ca="1" si="25"/>
        <v>4.221614896866667E-2</v>
      </c>
      <c r="BW312" s="104">
        <f t="shared" ca="1" si="26"/>
        <v>5.2170939444857144E-2</v>
      </c>
      <c r="BX312" s="104">
        <f t="shared" ca="1" si="27"/>
        <v>6.3671082301999998E-2</v>
      </c>
      <c r="BY312" s="104">
        <f t="shared" ca="1" si="28"/>
        <v>8.4547082302000004E-2</v>
      </c>
      <c r="BZ312" s="104">
        <f t="shared" ca="1" si="29"/>
        <v>0.17193308230200002</v>
      </c>
      <c r="CA312" s="104">
        <f t="shared" ca="1" si="30"/>
        <v>0.23019041563533335</v>
      </c>
      <c r="CC312" s="79">
        <f t="shared" si="88"/>
        <v>28</v>
      </c>
      <c r="CD312" s="104">
        <f t="shared" ca="1" si="31"/>
        <v>3.6322638466E-2</v>
      </c>
      <c r="CE312" s="104">
        <f t="shared" ca="1" si="32"/>
        <v>3.9876888466000002E-2</v>
      </c>
      <c r="CF312" s="104">
        <f t="shared" ca="1" si="33"/>
        <v>4.1821438466000005E-2</v>
      </c>
      <c r="CG312" s="104">
        <f t="shared" ca="1" si="34"/>
        <v>5.0921281323142858E-2</v>
      </c>
      <c r="CH312" s="104">
        <f t="shared" ca="1" si="35"/>
        <v>5.8340638466000003E-2</v>
      </c>
      <c r="CI312" s="104">
        <f t="shared" ca="1" si="36"/>
        <v>7.6744638466000006E-2</v>
      </c>
      <c r="CJ312" s="104">
        <f t="shared" ca="1" si="37"/>
        <v>0.15037163846600002</v>
      </c>
      <c r="CK312" s="104">
        <f t="shared" ca="1" si="38"/>
        <v>0.19945630513266671</v>
      </c>
    </row>
    <row r="313" spans="1:89" x14ac:dyDescent="0.25">
      <c r="A313" s="79">
        <f t="shared" si="80"/>
        <v>29</v>
      </c>
      <c r="B313" s="30">
        <f t="shared" si="39"/>
        <v>4.1495519131444954E-2</v>
      </c>
      <c r="C313" s="30">
        <f t="shared" si="40"/>
        <v>4.5560662915762953E-2</v>
      </c>
      <c r="D313" s="30">
        <f t="shared" si="41"/>
        <v>4.6177884375313491E-2</v>
      </c>
      <c r="E313" s="30">
        <f t="shared" si="42"/>
        <v>5.1695813928538281E-2</v>
      </c>
      <c r="F313" s="30">
        <f t="shared" si="43"/>
        <v>6.0639631138092939E-2</v>
      </c>
      <c r="G313" s="30">
        <f t="shared" si="44"/>
        <v>7.3590864861832556E-2</v>
      </c>
      <c r="H313" s="30">
        <f t="shared" si="45"/>
        <v>0.10329435527023206</v>
      </c>
      <c r="I313" s="30">
        <f t="shared" si="46"/>
        <v>0.12309668220916506</v>
      </c>
      <c r="K313" s="79">
        <f t="shared" si="81"/>
        <v>29</v>
      </c>
      <c r="L313" s="30">
        <f t="shared" si="47"/>
        <v>3.872511410652632E-2</v>
      </c>
      <c r="M313" s="30">
        <f t="shared" si="48"/>
        <v>4.2600679895999999E-2</v>
      </c>
      <c r="N313" s="30">
        <f t="shared" si="49"/>
        <v>4.4139763229333329E-2</v>
      </c>
      <c r="O313" s="30">
        <f t="shared" si="50"/>
        <v>5.0473429895999997E-2</v>
      </c>
      <c r="P313" s="30">
        <f t="shared" si="51"/>
        <v>6.1090429895999998E-2</v>
      </c>
      <c r="Q313" s="30">
        <f t="shared" si="52"/>
        <v>7.8679429896000005E-2</v>
      </c>
      <c r="R313" s="30">
        <f t="shared" si="53"/>
        <v>0.11667542989599999</v>
      </c>
      <c r="S313" s="30">
        <f t="shared" si="54"/>
        <v>0.14200609656266666</v>
      </c>
      <c r="U313" s="79">
        <f t="shared" si="82"/>
        <v>29</v>
      </c>
      <c r="V313" s="30">
        <f t="shared" si="55"/>
        <v>3.6867735685E-2</v>
      </c>
      <c r="W313" s="30">
        <f t="shared" si="56"/>
        <v>3.9772402351666666E-2</v>
      </c>
      <c r="X313" s="30">
        <f t="shared" si="57"/>
        <v>4.1805402351666666E-2</v>
      </c>
      <c r="Y313" s="30">
        <f t="shared" si="58"/>
        <v>4.803901346277778E-2</v>
      </c>
      <c r="Z313" s="30">
        <f t="shared" si="59"/>
        <v>6.4333735685000004E-2</v>
      </c>
      <c r="AA313" s="30">
        <f t="shared" si="60"/>
        <v>8.2890735684999994E-2</v>
      </c>
      <c r="AB313" s="30">
        <f t="shared" si="61"/>
        <v>0.14446673568500001</v>
      </c>
      <c r="AC313" s="30">
        <f t="shared" si="62"/>
        <v>0.18551740235166669</v>
      </c>
      <c r="AE313" s="79">
        <f t="shared" si="83"/>
        <v>29</v>
      </c>
      <c r="AF313" s="30">
        <f t="shared" si="63"/>
        <v>4.3899876267052634E-2</v>
      </c>
      <c r="AG313" s="30">
        <f t="shared" si="64"/>
        <v>4.748903725776471E-2</v>
      </c>
      <c r="AH313" s="30">
        <f t="shared" si="65"/>
        <v>4.9036507845999999E-2</v>
      </c>
      <c r="AI313" s="30">
        <f t="shared" si="66"/>
        <v>5.6680174512666666E-2</v>
      </c>
      <c r="AJ313" s="30">
        <f t="shared" si="67"/>
        <v>6.3856507845999999E-2</v>
      </c>
      <c r="AK313" s="30">
        <f t="shared" si="68"/>
        <v>8.1925507846000001E-2</v>
      </c>
      <c r="AL313" s="30">
        <f t="shared" si="69"/>
        <v>0.123995507846</v>
      </c>
      <c r="AM313" s="30">
        <f t="shared" si="70"/>
        <v>0.15204217451266666</v>
      </c>
      <c r="AO313" s="79">
        <f t="shared" si="84"/>
        <v>29</v>
      </c>
      <c r="AP313" s="30">
        <f t="shared" si="8"/>
        <v>4.290839875844444E-2</v>
      </c>
      <c r="AQ313" s="30">
        <f t="shared" si="71"/>
        <v>4.6612189608117645E-2</v>
      </c>
      <c r="AR313" s="30">
        <f t="shared" si="9"/>
        <v>4.8215287647333335E-2</v>
      </c>
      <c r="AS313" s="30">
        <f t="shared" si="10"/>
        <v>5.7764287647333323E-2</v>
      </c>
      <c r="AT313" s="30">
        <f t="shared" si="11"/>
        <v>6.8236954313999995E-2</v>
      </c>
      <c r="AU313" s="30">
        <f t="shared" si="12"/>
        <v>8.7284954314000004E-2</v>
      </c>
      <c r="AV313" s="30">
        <f t="shared" si="13"/>
        <v>0.14070195431399998</v>
      </c>
      <c r="AW313" s="30">
        <f t="shared" si="14"/>
        <v>0.17631328764733328</v>
      </c>
      <c r="AX313" s="105"/>
      <c r="AY313" s="79">
        <f t="shared" si="85"/>
        <v>29</v>
      </c>
      <c r="AZ313" s="104">
        <f t="shared" ca="1" si="72"/>
        <v>4.4129973246444437E-2</v>
      </c>
      <c r="BA313" s="104">
        <f t="shared" ca="1" si="73"/>
        <v>4.8895153801999998E-2</v>
      </c>
      <c r="BB313" s="104">
        <f t="shared" ca="1" si="74"/>
        <v>5.0063195468666666E-2</v>
      </c>
      <c r="BC313" s="104">
        <f t="shared" ca="1" si="75"/>
        <v>6.118395737342857E-2</v>
      </c>
      <c r="BD313" s="104">
        <f t="shared" ca="1" si="76"/>
        <v>7.2996528801999999E-2</v>
      </c>
      <c r="BE313" s="104">
        <f t="shared" ca="1" si="77"/>
        <v>9.7020528802000003E-2</v>
      </c>
      <c r="BF313" s="104">
        <f t="shared" ca="1" si="78"/>
        <v>0.16887852880199999</v>
      </c>
      <c r="BG313" s="104">
        <f t="shared" ca="1" si="79"/>
        <v>0.21678386213533335</v>
      </c>
      <c r="BI313" s="79">
        <f t="shared" si="86"/>
        <v>29</v>
      </c>
      <c r="BJ313" s="104">
        <f t="shared" ca="1" si="15"/>
        <v>4.149318704222222E-2</v>
      </c>
      <c r="BK313" s="104">
        <f t="shared" ca="1" si="16"/>
        <v>4.6997964820000002E-2</v>
      </c>
      <c r="BL313" s="104">
        <f t="shared" ca="1" si="17"/>
        <v>4.8444631486666667E-2</v>
      </c>
      <c r="BM313" s="104">
        <f t="shared" ca="1" si="18"/>
        <v>6.1309536248571425E-2</v>
      </c>
      <c r="BN313" s="104">
        <f t="shared" ca="1" si="19"/>
        <v>7.4755964819999993E-2</v>
      </c>
      <c r="BO313" s="104">
        <f t="shared" ca="1" si="20"/>
        <v>0.10317796482</v>
      </c>
      <c r="BP313" s="104">
        <f t="shared" ca="1" si="21"/>
        <v>0.20451896482000001</v>
      </c>
      <c r="BQ313" s="104">
        <f t="shared" ca="1" si="22"/>
        <v>0.27207963148666664</v>
      </c>
      <c r="BS313" s="79">
        <f t="shared" si="87"/>
        <v>29</v>
      </c>
      <c r="BT313" s="104">
        <f t="shared" ca="1" si="23"/>
        <v>3.6210431442333331E-2</v>
      </c>
      <c r="BU313" s="104">
        <f t="shared" ca="1" si="24"/>
        <v>4.0549598109000003E-2</v>
      </c>
      <c r="BV313" s="104">
        <f t="shared" ca="1" si="25"/>
        <v>4.2806431442333336E-2</v>
      </c>
      <c r="BW313" s="104">
        <f t="shared" ca="1" si="26"/>
        <v>5.2819526680428573E-2</v>
      </c>
      <c r="BX313" s="104">
        <f t="shared" ca="1" si="27"/>
        <v>6.3909098109000001E-2</v>
      </c>
      <c r="BY313" s="104">
        <f t="shared" ca="1" si="28"/>
        <v>8.4785098109000007E-2</v>
      </c>
      <c r="BZ313" s="104">
        <f t="shared" ca="1" si="29"/>
        <v>0.17217109810900003</v>
      </c>
      <c r="CA313" s="104">
        <f t="shared" ca="1" si="30"/>
        <v>0.23042843144233335</v>
      </c>
      <c r="CC313" s="79">
        <f t="shared" si="88"/>
        <v>29</v>
      </c>
      <c r="CD313" s="104">
        <f t="shared" ca="1" si="31"/>
        <v>3.6742728991E-2</v>
      </c>
      <c r="CE313" s="104">
        <f t="shared" ca="1" si="32"/>
        <v>4.0390728991000005E-2</v>
      </c>
      <c r="CF313" s="104">
        <f t="shared" ca="1" si="33"/>
        <v>4.2257728991000006E-2</v>
      </c>
      <c r="CG313" s="104">
        <f t="shared" ca="1" si="34"/>
        <v>5.1448300419571422E-2</v>
      </c>
      <c r="CH313" s="104">
        <f t="shared" ca="1" si="35"/>
        <v>5.8418728990999994E-2</v>
      </c>
      <c r="CI313" s="104">
        <f t="shared" ca="1" si="36"/>
        <v>7.6822728990999997E-2</v>
      </c>
      <c r="CJ313" s="104">
        <f t="shared" ca="1" si="37"/>
        <v>0.15044972899100001</v>
      </c>
      <c r="CK313" s="104">
        <f t="shared" ca="1" si="38"/>
        <v>0.1995343956576667</v>
      </c>
    </row>
    <row r="314" spans="1:89" x14ac:dyDescent="0.25">
      <c r="A314" s="79">
        <f t="shared" si="80"/>
        <v>30</v>
      </c>
      <c r="B314" s="30">
        <f t="shared" si="39"/>
        <v>4.1836840351823903E-2</v>
      </c>
      <c r="C314" s="30">
        <f t="shared" si="40"/>
        <v>4.6013345187032227E-2</v>
      </c>
      <c r="D314" s="30">
        <f t="shared" si="41"/>
        <v>4.6568492777654978E-2</v>
      </c>
      <c r="E314" s="30">
        <f t="shared" si="42"/>
        <v>5.2056869169176762E-2</v>
      </c>
      <c r="F314" s="30">
        <f t="shared" si="43"/>
        <v>6.0802801018880442E-2</v>
      </c>
      <c r="G314" s="30">
        <f t="shared" si="44"/>
        <v>7.3754034742620045E-2</v>
      </c>
      <c r="H314" s="30">
        <f t="shared" si="45"/>
        <v>0.10345752515101955</v>
      </c>
      <c r="I314" s="30">
        <f t="shared" si="46"/>
        <v>0.12325985208995256</v>
      </c>
      <c r="K314" s="79">
        <f t="shared" si="81"/>
        <v>30</v>
      </c>
      <c r="L314" s="30">
        <f t="shared" si="47"/>
        <v>3.9234089683052628E-2</v>
      </c>
      <c r="M314" s="30">
        <f t="shared" si="48"/>
        <v>4.3168533762E-2</v>
      </c>
      <c r="N314" s="30">
        <f t="shared" si="49"/>
        <v>4.4680521261999999E-2</v>
      </c>
      <c r="O314" s="30">
        <f t="shared" si="50"/>
        <v>5.0968121261999996E-2</v>
      </c>
      <c r="P314" s="30">
        <f t="shared" si="51"/>
        <v>6.1362721262E-2</v>
      </c>
      <c r="Q314" s="30">
        <f t="shared" si="52"/>
        <v>7.8951721262000008E-2</v>
      </c>
      <c r="R314" s="30">
        <f t="shared" si="53"/>
        <v>0.116947721262</v>
      </c>
      <c r="S314" s="30">
        <f t="shared" si="54"/>
        <v>0.14227838792866668</v>
      </c>
      <c r="U314" s="79">
        <f t="shared" si="82"/>
        <v>30</v>
      </c>
      <c r="V314" s="30">
        <f t="shared" si="55"/>
        <v>3.7090834816E-2</v>
      </c>
      <c r="W314" s="30">
        <f t="shared" si="56"/>
        <v>3.9983034816000004E-2</v>
      </c>
      <c r="X314" s="30">
        <f t="shared" si="57"/>
        <v>4.1988234816000003E-2</v>
      </c>
      <c r="Y314" s="30">
        <f t="shared" si="58"/>
        <v>4.8199168149333338E-2</v>
      </c>
      <c r="Z314" s="30">
        <f t="shared" si="59"/>
        <v>6.4413834816000007E-2</v>
      </c>
      <c r="AA314" s="30">
        <f t="shared" si="60"/>
        <v>8.2970834815999997E-2</v>
      </c>
      <c r="AB314" s="30">
        <f t="shared" si="61"/>
        <v>0.144546834816</v>
      </c>
      <c r="AC314" s="30">
        <f t="shared" si="62"/>
        <v>0.18559750148266668</v>
      </c>
      <c r="AE314" s="79">
        <f t="shared" si="83"/>
        <v>30</v>
      </c>
      <c r="AF314" s="30">
        <f t="shared" si="63"/>
        <v>4.4161969044105263E-2</v>
      </c>
      <c r="AG314" s="30">
        <f t="shared" si="64"/>
        <v>4.7787643966705887E-2</v>
      </c>
      <c r="AH314" s="30">
        <f t="shared" si="65"/>
        <v>4.9332832202E-2</v>
      </c>
      <c r="AI314" s="30">
        <f t="shared" si="66"/>
        <v>5.7017432202E-2</v>
      </c>
      <c r="AJ314" s="30">
        <f t="shared" si="67"/>
        <v>6.3825232201999996E-2</v>
      </c>
      <c r="AK314" s="30">
        <f t="shared" si="68"/>
        <v>8.1894232201999997E-2</v>
      </c>
      <c r="AL314" s="30">
        <f t="shared" si="69"/>
        <v>0.12396423220200001</v>
      </c>
      <c r="AM314" s="30">
        <f t="shared" si="70"/>
        <v>0.15201089886866667</v>
      </c>
      <c r="AO314" s="79">
        <f t="shared" si="84"/>
        <v>30</v>
      </c>
      <c r="AP314" s="30">
        <f t="shared" si="8"/>
        <v>4.3265371695666667E-2</v>
      </c>
      <c r="AQ314" s="30">
        <f t="shared" si="71"/>
        <v>4.6978999146647056E-2</v>
      </c>
      <c r="AR314" s="30">
        <f t="shared" si="9"/>
        <v>4.8582905028999999E-2</v>
      </c>
      <c r="AS314" s="30">
        <f t="shared" si="10"/>
        <v>5.8203905028999997E-2</v>
      </c>
      <c r="AT314" s="30">
        <f t="shared" si="11"/>
        <v>6.8329705029000001E-2</v>
      </c>
      <c r="AU314" s="30">
        <f t="shared" si="12"/>
        <v>8.7377705029000011E-2</v>
      </c>
      <c r="AV314" s="30">
        <f t="shared" si="13"/>
        <v>0.14079470502899999</v>
      </c>
      <c r="AW314" s="30">
        <f t="shared" si="14"/>
        <v>0.17640603836233329</v>
      </c>
      <c r="AX314" s="105"/>
      <c r="AY314" s="79">
        <f t="shared" si="85"/>
        <v>30</v>
      </c>
      <c r="AZ314" s="104">
        <f t="shared" ca="1" si="72"/>
        <v>4.4639273980666666E-2</v>
      </c>
      <c r="BA314" s="104">
        <f t="shared" ca="1" si="73"/>
        <v>4.9454857313999998E-2</v>
      </c>
      <c r="BB314" s="104">
        <f t="shared" ca="1" si="74"/>
        <v>5.0573907313999994E-2</v>
      </c>
      <c r="BC314" s="104">
        <f t="shared" ca="1" si="75"/>
        <v>6.1778607314000006E-2</v>
      </c>
      <c r="BD314" s="104">
        <f t="shared" ca="1" si="76"/>
        <v>7.3176107313999997E-2</v>
      </c>
      <c r="BE314" s="104">
        <f t="shared" ca="1" si="77"/>
        <v>9.7200107314E-2</v>
      </c>
      <c r="BF314" s="104">
        <f t="shared" ca="1" si="78"/>
        <v>0.16905810731400001</v>
      </c>
      <c r="BG314" s="104">
        <f t="shared" ca="1" si="79"/>
        <v>0.21696344064733333</v>
      </c>
      <c r="BI314" s="79">
        <f t="shared" si="86"/>
        <v>30</v>
      </c>
      <c r="BJ314" s="104">
        <f t="shared" ca="1" si="15"/>
        <v>4.1994099930333331E-2</v>
      </c>
      <c r="BK314" s="104">
        <f t="shared" ca="1" si="16"/>
        <v>4.7611466596999996E-2</v>
      </c>
      <c r="BL314" s="104">
        <f t="shared" ca="1" si="17"/>
        <v>4.8956666597000001E-2</v>
      </c>
      <c r="BM314" s="104">
        <f t="shared" ca="1" si="18"/>
        <v>6.1899266596999999E-2</v>
      </c>
      <c r="BN314" s="104">
        <f t="shared" ca="1" si="19"/>
        <v>7.4897266596999995E-2</v>
      </c>
      <c r="BO314" s="104">
        <f t="shared" ca="1" si="20"/>
        <v>0.103319266597</v>
      </c>
      <c r="BP314" s="104">
        <f t="shared" ca="1" si="21"/>
        <v>0.20466026659700001</v>
      </c>
      <c r="BQ314" s="104">
        <f t="shared" ca="1" si="22"/>
        <v>0.27222093326366664</v>
      </c>
      <c r="BS314" s="79">
        <f t="shared" si="87"/>
        <v>30</v>
      </c>
      <c r="BT314" s="104">
        <f t="shared" ca="1" si="23"/>
        <v>3.6725635279999995E-2</v>
      </c>
      <c r="BU314" s="104">
        <f t="shared" ca="1" si="24"/>
        <v>4.117426028E-2</v>
      </c>
      <c r="BV314" s="104">
        <f t="shared" ca="1" si="25"/>
        <v>4.3350735279999997E-2</v>
      </c>
      <c r="BW314" s="104">
        <f t="shared" ca="1" si="26"/>
        <v>5.3422135280000005E-2</v>
      </c>
      <c r="BX314" s="104">
        <f t="shared" ca="1" si="27"/>
        <v>6.4101135279999999E-2</v>
      </c>
      <c r="BY314" s="104">
        <f t="shared" ca="1" si="28"/>
        <v>8.4977135280000005E-2</v>
      </c>
      <c r="BZ314" s="104">
        <f t="shared" ca="1" si="29"/>
        <v>0.17236313528000002</v>
      </c>
      <c r="CA314" s="104">
        <f t="shared" ca="1" si="30"/>
        <v>0.23062046861333335</v>
      </c>
      <c r="CC314" s="79">
        <f t="shared" si="88"/>
        <v>30</v>
      </c>
      <c r="CD314" s="104">
        <f t="shared" ca="1" si="31"/>
        <v>3.7103828137999999E-2</v>
      </c>
      <c r="CE314" s="104">
        <f t="shared" ca="1" si="32"/>
        <v>4.0845578138000008E-2</v>
      </c>
      <c r="CF314" s="104">
        <f t="shared" ca="1" si="33"/>
        <v>4.2635028138000006E-2</v>
      </c>
      <c r="CG314" s="104">
        <f t="shared" ca="1" si="34"/>
        <v>5.1916328137999998E-2</v>
      </c>
      <c r="CH314" s="104">
        <f t="shared" ca="1" si="35"/>
        <v>5.8437828137999998E-2</v>
      </c>
      <c r="CI314" s="104">
        <f t="shared" ca="1" si="36"/>
        <v>7.6841828138000001E-2</v>
      </c>
      <c r="CJ314" s="104">
        <f t="shared" ca="1" si="37"/>
        <v>0.150468828138</v>
      </c>
      <c r="CK314" s="104">
        <f t="shared" ca="1" si="38"/>
        <v>0.19955349480466672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CK315"/>
  <sheetViews>
    <sheetView topLeftCell="BZ276" workbookViewId="0">
      <selection activeCell="BI283" sqref="BI283"/>
    </sheetView>
  </sheetViews>
  <sheetFormatPr defaultRowHeight="15" x14ac:dyDescent="0.25"/>
  <cols>
    <col min="2" max="2" width="12" customWidth="1"/>
    <col min="3" max="5" width="11.5703125" customWidth="1"/>
    <col min="6" max="6" width="9.5703125" bestFit="1" customWidth="1"/>
    <col min="7" max="7" width="10.5703125" bestFit="1" customWidth="1"/>
    <col min="8" max="10" width="9.5703125" bestFit="1" customWidth="1"/>
  </cols>
  <sheetData>
    <row r="1" spans="1:10" x14ac:dyDescent="0.25">
      <c r="A1" s="3" t="s">
        <v>64</v>
      </c>
      <c r="B1" s="3"/>
      <c r="C1" s="3"/>
      <c r="D1" s="3"/>
      <c r="E1" s="3"/>
    </row>
    <row r="2" spans="1:10" x14ac:dyDescent="0.25">
      <c r="A2" s="3"/>
      <c r="B2" s="3"/>
      <c r="C2" s="3"/>
      <c r="D2" s="3"/>
      <c r="E2" s="3"/>
    </row>
    <row r="3" spans="1:10" x14ac:dyDescent="0.25">
      <c r="A3" s="3" t="s">
        <v>53</v>
      </c>
      <c r="B3" s="3"/>
      <c r="C3" s="3"/>
      <c r="D3" s="3"/>
      <c r="E3" s="3"/>
    </row>
    <row r="4" spans="1:10" x14ac:dyDescent="0.25">
      <c r="A4" s="77" t="s">
        <v>52</v>
      </c>
      <c r="B4" s="78"/>
      <c r="C4" s="31"/>
      <c r="D4" s="31"/>
      <c r="E4" s="31"/>
    </row>
    <row r="5" spans="1:10" x14ac:dyDescent="0.25">
      <c r="A5" s="28" t="s">
        <v>51</v>
      </c>
      <c r="B5" s="80">
        <v>41912</v>
      </c>
      <c r="C5" s="80">
        <v>42004</v>
      </c>
      <c r="D5" s="80">
        <v>42094</v>
      </c>
      <c r="E5" s="80">
        <v>42185</v>
      </c>
      <c r="F5" s="80">
        <v>42277</v>
      </c>
      <c r="G5" s="80">
        <v>42369</v>
      </c>
      <c r="H5" s="80">
        <v>42460</v>
      </c>
      <c r="I5" s="80">
        <v>42551</v>
      </c>
      <c r="J5" s="80">
        <v>42643</v>
      </c>
    </row>
    <row r="6" spans="1:10" x14ac:dyDescent="0.25">
      <c r="A6" s="79">
        <v>1</v>
      </c>
      <c r="B6" s="30">
        <f>'Treasury Yields by Qtr'!B6+'Long Term Spreads by Qtr'!B5/10000</f>
        <v>5.9032088251956228E-3</v>
      </c>
      <c r="C6" s="30">
        <f>'Treasury Yields by Qtr'!C6+'Long Term Spreads by Qtr'!C5/10000</f>
        <v>7.7217485960000007E-3</v>
      </c>
      <c r="D6" s="30">
        <f>'Treasury Yields by Qtr'!D6+'Long Term Spreads by Qtr'!D5/10000</f>
        <v>7.4897293340000001E-3</v>
      </c>
      <c r="E6" s="30">
        <f>'Treasury Yields by Qtr'!E6+'Long Term Spreads by Qtr'!E5/10000</f>
        <v>7.7167163850000008E-3</v>
      </c>
      <c r="F6" s="30">
        <f>'Treasury Yields by Qtr'!F6+'Long Term Spreads by Qtr'!F5/10000</f>
        <v>8.133742825E-3</v>
      </c>
      <c r="G6" s="30">
        <f>'Treasury Yields by Qtr'!G6+'Long Term Spreads by Qtr'!G5/10000</f>
        <v>1.1882738415999999E-2</v>
      </c>
      <c r="H6" s="30">
        <f>'Treasury Yields by Qtr'!H6+'Long Term Spreads by Qtr'!H5/10000</f>
        <v>1.0335683930999999E-2</v>
      </c>
      <c r="I6" s="30">
        <f>'Treasury Yields by Qtr'!I6+'Long Term Spreads by Qtr'!I5/10000</f>
        <v>9.2327127779999983E-3</v>
      </c>
      <c r="J6" s="30">
        <f>'Treasury Yields by Qtr'!J6+'Long Term Spreads by Qtr'!J5/10000</f>
        <v>1.0691625736E-2</v>
      </c>
    </row>
    <row r="7" spans="1:10" x14ac:dyDescent="0.25">
      <c r="A7" s="79">
        <f>A6+1</f>
        <v>2</v>
      </c>
      <c r="B7" s="30">
        <f>'Treasury Yields by Qtr'!B7+'Long Term Spreads by Qtr'!B6/10000</f>
        <v>1.1509045213131477E-2</v>
      </c>
      <c r="C7" s="30">
        <f>'Treasury Yields by Qtr'!C7+'Long Term Spreads by Qtr'!C6/10000</f>
        <v>1.2263765988000001E-2</v>
      </c>
      <c r="D7" s="30">
        <f>'Treasury Yields by Qtr'!D7+'Long Term Spreads by Qtr'!D6/10000</f>
        <v>1.0914818311E-2</v>
      </c>
      <c r="E7" s="30">
        <f>'Treasury Yields by Qtr'!E7+'Long Term Spreads by Qtr'!E6/10000</f>
        <v>1.1611902273000001E-2</v>
      </c>
      <c r="F7" s="30">
        <f>'Treasury Yields by Qtr'!F7+'Long Term Spreads by Qtr'!F6/10000</f>
        <v>1.1624844706999999E-2</v>
      </c>
      <c r="G7" s="30">
        <f>'Treasury Yields by Qtr'!G7+'Long Term Spreads by Qtr'!G6/10000</f>
        <v>1.5739019114999999E-2</v>
      </c>
      <c r="H7" s="30">
        <f>'Treasury Yields by Qtr'!H7+'Long Term Spreads by Qtr'!H6/10000</f>
        <v>1.2345086695999999E-2</v>
      </c>
      <c r="I7" s="30">
        <f>'Treasury Yields by Qtr'!I7+'Long Term Spreads by Qtr'!I6/10000</f>
        <v>1.0766965739E-2</v>
      </c>
      <c r="J7" s="30">
        <f>'Treasury Yields by Qtr'!J7+'Long Term Spreads by Qtr'!J6/10000</f>
        <v>1.2560042476E-2</v>
      </c>
    </row>
    <row r="8" spans="1:10" x14ac:dyDescent="0.25">
      <c r="A8" s="79">
        <f t="shared" ref="A8:A35" si="0">A7+1</f>
        <v>3</v>
      </c>
      <c r="B8" s="30">
        <f>'Treasury Yields by Qtr'!B8+'Long Term Spreads by Qtr'!B7/10000</f>
        <v>1.7252384092548229E-2</v>
      </c>
      <c r="C8" s="30">
        <f>'Treasury Yields by Qtr'!C8+'Long Term Spreads by Qtr'!C7/10000</f>
        <v>1.7262863632000001E-2</v>
      </c>
      <c r="D8" s="30">
        <f>'Treasury Yields by Qtr'!D8+'Long Term Spreads by Qtr'!D7/10000</f>
        <v>1.4955178064999998E-2</v>
      </c>
      <c r="E8" s="30">
        <f>'Treasury Yields by Qtr'!E8+'Long Term Spreads by Qtr'!E7/10000</f>
        <v>1.6010714951E-2</v>
      </c>
      <c r="F8" s="30">
        <f>'Treasury Yields by Qtr'!F8+'Long Term Spreads by Qtr'!F7/10000</f>
        <v>1.5203197198999999E-2</v>
      </c>
      <c r="G8" s="30">
        <f>'Treasury Yields by Qtr'!G8+'Long Term Spreads by Qtr'!G7/10000</f>
        <v>1.9022963801999998E-2</v>
      </c>
      <c r="H8" s="30">
        <f>'Treasury Yields by Qtr'!H8+'Long Term Spreads by Qtr'!H7/10000</f>
        <v>1.4377534439E-2</v>
      </c>
      <c r="I8" s="30">
        <f>'Treasury Yields by Qtr'!I8+'Long Term Spreads by Qtr'!I7/10000</f>
        <v>1.2752629336E-2</v>
      </c>
      <c r="J8" s="30">
        <f>'Treasury Yields by Qtr'!J8+'Long Term Spreads by Qtr'!J7/10000</f>
        <v>1.4552351976000001E-2</v>
      </c>
    </row>
    <row r="9" spans="1:10" x14ac:dyDescent="0.25">
      <c r="A9" s="79">
        <f t="shared" si="0"/>
        <v>4</v>
      </c>
      <c r="B9" s="30">
        <f>'Treasury Yields by Qtr'!B9+'Long Term Spreads by Qtr'!B8/10000</f>
        <v>2.2014259877279781E-2</v>
      </c>
      <c r="C9" s="30">
        <f>'Treasury Yields by Qtr'!C9+'Long Term Spreads by Qtr'!C8/10000</f>
        <v>2.1161105478E-2</v>
      </c>
      <c r="D9" s="30">
        <f>'Treasury Yields by Qtr'!D9+'Long Term Spreads by Qtr'!D8/10000</f>
        <v>1.8555939569999999E-2</v>
      </c>
      <c r="E9" s="30">
        <f>'Treasury Yields by Qtr'!E9+'Long Term Spreads by Qtr'!E8/10000</f>
        <v>2.0250762972E-2</v>
      </c>
      <c r="F9" s="30">
        <f>'Treasury Yields by Qtr'!F9+'Long Term Spreads by Qtr'!F8/10000</f>
        <v>1.8423921591000002E-2</v>
      </c>
      <c r="G9" s="30">
        <f>'Treasury Yields by Qtr'!G9+'Long Term Spreads by Qtr'!G8/10000</f>
        <v>2.2425028088000003E-2</v>
      </c>
      <c r="H9" s="30">
        <f>'Treasury Yields by Qtr'!H9+'Long Term Spreads by Qtr'!H8/10000</f>
        <v>1.7155867445999999E-2</v>
      </c>
      <c r="I9" s="30">
        <f>'Treasury Yields by Qtr'!I9+'Long Term Spreads by Qtr'!I8/10000</f>
        <v>1.5080156363000001E-2</v>
      </c>
      <c r="J9" s="30">
        <f>'Treasury Yields by Qtr'!J9+'Long Term Spreads by Qtr'!J8/10000</f>
        <v>1.6713949482000001E-2</v>
      </c>
    </row>
    <row r="10" spans="1:10" x14ac:dyDescent="0.25">
      <c r="A10" s="79">
        <f t="shared" si="0"/>
        <v>5</v>
      </c>
      <c r="B10" s="30">
        <f>'Treasury Yields by Qtr'!B10+'Long Term Spreads by Qtr'!B9/10000</f>
        <v>2.5564589935902438E-2</v>
      </c>
      <c r="C10" s="30">
        <f>'Treasury Yields by Qtr'!C10+'Long Term Spreads by Qtr'!C9/10000</f>
        <v>2.4033935709999999E-2</v>
      </c>
      <c r="D10" s="30">
        <f>'Treasury Yields by Qtr'!D10+'Long Term Spreads by Qtr'!D9/10000</f>
        <v>2.1327364005000002E-2</v>
      </c>
      <c r="E10" s="30">
        <f>'Treasury Yields by Qtr'!E10+'Long Term Spreads by Qtr'!E9/10000</f>
        <v>2.3836452745E-2</v>
      </c>
      <c r="F10" s="30">
        <f>'Treasury Yields by Qtr'!F10+'Long Term Spreads by Qtr'!F9/10000</f>
        <v>2.1250192548999999E-2</v>
      </c>
      <c r="G10" s="30">
        <f>'Treasury Yields by Qtr'!G10+'Long Term Spreads by Qtr'!G9/10000</f>
        <v>2.5038832492E-2</v>
      </c>
      <c r="H10" s="30">
        <f>'Treasury Yields by Qtr'!H10+'Long Term Spreads by Qtr'!H9/10000</f>
        <v>1.9444494319E-2</v>
      </c>
      <c r="I10" s="30">
        <f>'Treasury Yields by Qtr'!I10+'Long Term Spreads by Qtr'!I9/10000</f>
        <v>1.7062293419999999E-2</v>
      </c>
      <c r="J10" s="30">
        <f>'Treasury Yields by Qtr'!J10+'Long Term Spreads by Qtr'!J9/10000</f>
        <v>1.8645328098999998E-2</v>
      </c>
    </row>
    <row r="11" spans="1:10" x14ac:dyDescent="0.25">
      <c r="A11" s="79">
        <f t="shared" si="0"/>
        <v>6</v>
      </c>
      <c r="B11" s="30">
        <f>'Treasury Yields by Qtr'!B11+'Long Term Spreads by Qtr'!B10/10000</f>
        <v>2.8400606402436288E-2</v>
      </c>
      <c r="C11" s="30">
        <f>'Treasury Yields by Qtr'!C11+'Long Term Spreads by Qtr'!C10/10000</f>
        <v>2.6410744467000001E-2</v>
      </c>
      <c r="D11" s="30">
        <f>'Treasury Yields by Qtr'!D11+'Long Term Spreads by Qtr'!D10/10000</f>
        <v>2.3612497149000003E-2</v>
      </c>
      <c r="E11" s="30">
        <f>'Treasury Yields by Qtr'!E11+'Long Term Spreads by Qtr'!E10/10000</f>
        <v>2.6752021398000002E-2</v>
      </c>
      <c r="F11" s="30">
        <f>'Treasury Yields by Qtr'!F11+'Long Term Spreads by Qtr'!F10/10000</f>
        <v>2.3940142152E-2</v>
      </c>
      <c r="G11" s="30">
        <f>'Treasury Yields by Qtr'!G11+'Long Term Spreads by Qtr'!G10/10000</f>
        <v>2.7261866819000002E-2</v>
      </c>
      <c r="H11" s="30">
        <f>'Treasury Yields by Qtr'!H11+'Long Term Spreads by Qtr'!H10/10000</f>
        <v>2.1897976369999999E-2</v>
      </c>
      <c r="I11" s="30">
        <f>'Treasury Yields by Qtr'!I11+'Long Term Spreads by Qtr'!I10/10000</f>
        <v>1.9332443455999999E-2</v>
      </c>
      <c r="J11" s="30">
        <f>'Treasury Yields by Qtr'!J11+'Long Term Spreads by Qtr'!J10/10000</f>
        <v>2.0687919276E-2</v>
      </c>
    </row>
    <row r="12" spans="1:10" x14ac:dyDescent="0.25">
      <c r="A12" s="79">
        <f t="shared" si="0"/>
        <v>7</v>
      </c>
      <c r="B12" s="30">
        <f>'Treasury Yields by Qtr'!B12+'Long Term Spreads by Qtr'!B11/10000</f>
        <v>3.0254558298587857E-2</v>
      </c>
      <c r="C12" s="30">
        <f>'Treasury Yields by Qtr'!C12+'Long Term Spreads by Qtr'!C11/10000</f>
        <v>2.7852518328666663E-2</v>
      </c>
      <c r="D12" s="30">
        <f>'Treasury Yields by Qtr'!D12+'Long Term Spreads by Qtr'!D11/10000</f>
        <v>2.5102764207333334E-2</v>
      </c>
      <c r="E12" s="30">
        <f>'Treasury Yields by Qtr'!E12+'Long Term Spreads by Qtr'!E11/10000</f>
        <v>2.8594733411000002E-2</v>
      </c>
      <c r="F12" s="30">
        <f>'Treasury Yields by Qtr'!F12+'Long Term Spreads by Qtr'!F11/10000</f>
        <v>2.5709709989333335E-2</v>
      </c>
      <c r="G12" s="30">
        <f>'Treasury Yields by Qtr'!G12+'Long Term Spreads by Qtr'!G11/10000</f>
        <v>2.8648476772333335E-2</v>
      </c>
      <c r="H12" s="30">
        <f>'Treasury Yields by Qtr'!H12+'Long Term Spreads by Qtr'!H11/10000</f>
        <v>2.3494996300333332E-2</v>
      </c>
      <c r="I12" s="30">
        <f>'Treasury Yields by Qtr'!I12+'Long Term Spreads by Qtr'!I11/10000</f>
        <v>2.0756679568666666E-2</v>
      </c>
      <c r="J12" s="30">
        <f>'Treasury Yields by Qtr'!J12+'Long Term Spreads by Qtr'!J11/10000</f>
        <v>2.1928543143666667E-2</v>
      </c>
    </row>
    <row r="13" spans="1:10" x14ac:dyDescent="0.25">
      <c r="A13" s="79">
        <f t="shared" si="0"/>
        <v>8</v>
      </c>
      <c r="B13" s="30">
        <f>'Treasury Yields by Qtr'!B13+'Long Term Spreads by Qtr'!B12/10000</f>
        <v>3.1800689650698225E-2</v>
      </c>
      <c r="C13" s="30">
        <f>'Treasury Yields by Qtr'!C13+'Long Term Spreads by Qtr'!C12/10000</f>
        <v>2.8990838957333336E-2</v>
      </c>
      <c r="D13" s="30">
        <f>'Treasury Yields by Qtr'!D13+'Long Term Spreads by Qtr'!D12/10000</f>
        <v>2.6349865051666668E-2</v>
      </c>
      <c r="E13" s="30">
        <f>'Treasury Yields by Qtr'!E13+'Long Term Spreads by Qtr'!E12/10000</f>
        <v>3.0012992648E-2</v>
      </c>
      <c r="F13" s="30">
        <f>'Treasury Yields by Qtr'!F13+'Long Term Spreads by Qtr'!F12/10000</f>
        <v>2.7096706039666667E-2</v>
      </c>
      <c r="G13" s="30">
        <f>'Treasury Yields by Qtr'!G13+'Long Term Spreads by Qtr'!G12/10000</f>
        <v>2.9760189549666669E-2</v>
      </c>
      <c r="H13" s="30">
        <f>'Treasury Yields by Qtr'!H13+'Long Term Spreads by Qtr'!H12/10000</f>
        <v>2.4693761867666669E-2</v>
      </c>
      <c r="I13" s="30">
        <f>'Treasury Yields by Qtr'!I13+'Long Term Spreads by Qtr'!I12/10000</f>
        <v>2.1786573326333332E-2</v>
      </c>
      <c r="J13" s="30">
        <f>'Treasury Yields by Qtr'!J13+'Long Term Spreads by Qtr'!J12/10000</f>
        <v>2.2884280971333333E-2</v>
      </c>
    </row>
    <row r="14" spans="1:10" x14ac:dyDescent="0.25">
      <c r="A14" s="79">
        <f t="shared" si="0"/>
        <v>9</v>
      </c>
      <c r="B14" s="30">
        <f>'Treasury Yields by Qtr'!B14+'Long Term Spreads by Qtr'!B13/10000</f>
        <v>3.3117883004501997E-2</v>
      </c>
      <c r="C14" s="30">
        <f>'Treasury Yields by Qtr'!C14+'Long Term Spreads by Qtr'!C13/10000</f>
        <v>2.9926448115999996E-2</v>
      </c>
      <c r="D14" s="30">
        <f>'Treasury Yields by Qtr'!D14+'Long Term Spreads by Qtr'!D13/10000</f>
        <v>2.7424967211E-2</v>
      </c>
      <c r="E14" s="30">
        <f>'Treasury Yields by Qtr'!E14+'Long Term Spreads by Qtr'!E13/10000</f>
        <v>3.1170870302000001E-2</v>
      </c>
      <c r="F14" s="30">
        <f>'Treasury Yields by Qtr'!F14+'Long Term Spreads by Qtr'!F13/10000</f>
        <v>2.8246064565999998E-2</v>
      </c>
      <c r="G14" s="30">
        <f>'Treasury Yields by Qtr'!G14+'Long Term Spreads by Qtr'!G13/10000</f>
        <v>3.0699921115999996E-2</v>
      </c>
      <c r="H14" s="30">
        <f>'Treasury Yields by Qtr'!H14+'Long Term Spreads by Qtr'!H13/10000</f>
        <v>2.5648403440000002E-2</v>
      </c>
      <c r="I14" s="30">
        <f>'Treasury Yields by Qtr'!I14+'Long Term Spreads by Qtr'!I13/10000</f>
        <v>2.2585535340999999E-2</v>
      </c>
      <c r="J14" s="30">
        <f>'Treasury Yields by Qtr'!J14+'Long Term Spreads by Qtr'!J13/10000</f>
        <v>2.3672861367E-2</v>
      </c>
    </row>
    <row r="15" spans="1:10" x14ac:dyDescent="0.25">
      <c r="A15" s="79">
        <f t="shared" si="0"/>
        <v>10</v>
      </c>
      <c r="B15" s="30">
        <f>'Treasury Yields by Qtr'!B15+'Long Term Spreads by Qtr'!B14/10000</f>
        <v>3.4237680308054338E-2</v>
      </c>
      <c r="C15" s="30">
        <f>'Treasury Yields by Qtr'!C15+'Long Term Spreads by Qtr'!C14/10000</f>
        <v>3.0705771746411765E-2</v>
      </c>
      <c r="D15" s="30">
        <f>'Treasury Yields by Qtr'!D15+'Long Term Spreads by Qtr'!D14/10000</f>
        <v>2.8345238865999999E-2</v>
      </c>
      <c r="E15" s="30">
        <f>'Treasury Yields by Qtr'!E15+'Long Term Spreads by Qtr'!E14/10000</f>
        <v>3.2146896121235294E-2</v>
      </c>
      <c r="F15" s="30">
        <f>'Treasury Yields by Qtr'!F15+'Long Term Spreads by Qtr'!F14/10000</f>
        <v>2.9217527116588232E-2</v>
      </c>
      <c r="G15" s="30">
        <f>'Treasury Yields by Qtr'!G15+'Long Term Spreads by Qtr'!G14/10000</f>
        <v>3.1501149090470588E-2</v>
      </c>
      <c r="H15" s="30">
        <f>'Treasury Yields by Qtr'!H15+'Long Term Spreads by Qtr'!H14/10000</f>
        <v>2.6437799186058826E-2</v>
      </c>
      <c r="I15" s="30">
        <f>'Treasury Yields by Qtr'!I15+'Long Term Spreads by Qtr'!I14/10000</f>
        <v>2.3241641794235296E-2</v>
      </c>
      <c r="J15" s="30">
        <f>'Treasury Yields by Qtr'!J15+'Long Term Spreads by Qtr'!J14/10000</f>
        <v>2.4357890962647059E-2</v>
      </c>
    </row>
    <row r="16" spans="1:10" x14ac:dyDescent="0.25">
      <c r="A16" s="79">
        <f t="shared" si="0"/>
        <v>11</v>
      </c>
      <c r="B16" s="30">
        <f>'Treasury Yields by Qtr'!B16+'Long Term Spreads by Qtr'!B15/10000</f>
        <v>3.5199651789915076E-2</v>
      </c>
      <c r="C16" s="30">
        <f>'Treasury Yields by Qtr'!C16+'Long Term Spreads by Qtr'!C15/10000</f>
        <v>3.138052523882353E-2</v>
      </c>
      <c r="D16" s="30">
        <f>'Treasury Yields by Qtr'!D16+'Long Term Spreads by Qtr'!D15/10000</f>
        <v>2.9160969848999997E-2</v>
      </c>
      <c r="E16" s="30">
        <f>'Treasury Yields by Qtr'!E16+'Long Term Spreads by Qtr'!E15/10000</f>
        <v>3.3026558381470589E-2</v>
      </c>
      <c r="F16" s="30">
        <f>'Treasury Yields by Qtr'!F16+'Long Term Spreads by Qtr'!F15/10000</f>
        <v>3.0090533743176471E-2</v>
      </c>
      <c r="G16" s="30">
        <f>'Treasury Yields by Qtr'!G16+'Long Term Spreads by Qtr'!G15/10000</f>
        <v>3.2228709235941178E-2</v>
      </c>
      <c r="H16" s="30">
        <f>'Treasury Yields by Qtr'!H16+'Long Term Spreads by Qtr'!H15/10000</f>
        <v>2.7147415139117649E-2</v>
      </c>
      <c r="I16" s="30">
        <f>'Treasury Yields by Qtr'!I16+'Long Term Spreads by Qtr'!I15/10000</f>
        <v>2.3840102475470588E-2</v>
      </c>
      <c r="J16" s="30">
        <f>'Treasury Yields by Qtr'!J16+'Long Term Spreads by Qtr'!J15/10000</f>
        <v>2.5001102849294118E-2</v>
      </c>
    </row>
    <row r="17" spans="1:10" x14ac:dyDescent="0.25">
      <c r="A17" s="79">
        <f t="shared" si="0"/>
        <v>12</v>
      </c>
      <c r="B17" s="30">
        <f>'Treasury Yields by Qtr'!B17+'Long Term Spreads by Qtr'!B16/10000</f>
        <v>3.602548135461503E-2</v>
      </c>
      <c r="C17" s="30">
        <f>'Treasury Yields by Qtr'!C17+'Long Term Spreads by Qtr'!C16/10000</f>
        <v>3.1977172833235298E-2</v>
      </c>
      <c r="D17" s="30">
        <f>'Treasury Yields by Qtr'!D17+'Long Term Spreads by Qtr'!D16/10000</f>
        <v>2.9890670624999997E-2</v>
      </c>
      <c r="E17" s="30">
        <f>'Treasury Yields by Qtr'!E17+'Long Term Spreads by Qtr'!E16/10000</f>
        <v>3.3851551600705881E-2</v>
      </c>
      <c r="F17" s="30">
        <f>'Treasury Yields by Qtr'!F17+'Long Term Spreads by Qtr'!F16/10000</f>
        <v>3.0902817229764706E-2</v>
      </c>
      <c r="G17" s="30">
        <f>'Treasury Yields by Qtr'!G17+'Long Term Spreads by Qtr'!G16/10000</f>
        <v>3.2909482987411767E-2</v>
      </c>
      <c r="H17" s="30">
        <f>'Treasury Yields by Qtr'!H17+'Long Term Spreads by Qtr'!H16/10000</f>
        <v>2.782257804817647E-2</v>
      </c>
      <c r="I17" s="30">
        <f>'Treasury Yields by Qtr'!I17+'Long Term Spreads by Qtr'!I16/10000</f>
        <v>2.442866884670588E-2</v>
      </c>
      <c r="J17" s="30">
        <f>'Treasury Yields by Qtr'!J17+'Long Term Spreads by Qtr'!J16/10000</f>
        <v>2.5637478329941177E-2</v>
      </c>
    </row>
    <row r="18" spans="1:10" x14ac:dyDescent="0.25">
      <c r="A18" s="79">
        <f t="shared" si="0"/>
        <v>13</v>
      </c>
      <c r="B18" s="30">
        <f>'Treasury Yields by Qtr'!B18+'Long Term Spreads by Qtr'!B17/10000</f>
        <v>3.674437428789587E-2</v>
      </c>
      <c r="C18" s="30">
        <f>'Treasury Yields by Qtr'!C18+'Long Term Spreads by Qtr'!C17/10000</f>
        <v>3.2515192816647054E-2</v>
      </c>
      <c r="D18" s="30">
        <f>'Treasury Yields by Qtr'!D18+'Long Term Spreads by Qtr'!D17/10000</f>
        <v>3.0552178499999999E-2</v>
      </c>
      <c r="E18" s="30">
        <f>'Treasury Yields by Qtr'!E18+'Long Term Spreads by Qtr'!E17/10000</f>
        <v>3.4635968019941177E-2</v>
      </c>
      <c r="F18" s="30">
        <f>'Treasury Yields by Qtr'!F18+'Long Term Spreads by Qtr'!F17/10000</f>
        <v>3.1679009794352939E-2</v>
      </c>
      <c r="G18" s="30">
        <f>'Treasury Yields by Qtr'!G18+'Long Term Spreads by Qtr'!G17/10000</f>
        <v>3.3559485649882356E-2</v>
      </c>
      <c r="H18" s="30">
        <f>'Treasury Yields by Qtr'!H18+'Long Term Spreads by Qtr'!H17/10000</f>
        <v>2.8491592309235293E-2</v>
      </c>
      <c r="I18" s="30">
        <f>'Treasury Yields by Qtr'!I18+'Long Term Spreads by Qtr'!I17/10000</f>
        <v>2.5038411410941177E-2</v>
      </c>
      <c r="J18" s="30">
        <f>'Treasury Yields by Qtr'!J18+'Long Term Spreads by Qtr'!J17/10000</f>
        <v>2.6287466441588234E-2</v>
      </c>
    </row>
    <row r="19" spans="1:10" x14ac:dyDescent="0.25">
      <c r="A19" s="79">
        <f t="shared" si="0"/>
        <v>14</v>
      </c>
      <c r="B19" s="30">
        <f>'Treasury Yields by Qtr'!B19+'Long Term Spreads by Qtr'!B18/10000</f>
        <v>3.7379770412683817E-2</v>
      </c>
      <c r="C19" s="30">
        <f>'Treasury Yields by Qtr'!C19+'Long Term Spreads by Qtr'!C18/10000</f>
        <v>3.3008792291058825E-2</v>
      </c>
      <c r="D19" s="30">
        <f>'Treasury Yields by Qtr'!D19+'Long Term Spreads by Qtr'!D18/10000</f>
        <v>3.1158567440999999E-2</v>
      </c>
      <c r="E19" s="30">
        <f>'Treasury Yields by Qtr'!E19+'Long Term Spreads by Qtr'!E18/10000</f>
        <v>3.5383711066176472E-2</v>
      </c>
      <c r="F19" s="30">
        <f>'Treasury Yields by Qtr'!F19+'Long Term Spreads by Qtr'!F18/10000</f>
        <v>3.2421812798941171E-2</v>
      </c>
      <c r="G19" s="30">
        <f>'Treasury Yields by Qtr'!G19+'Long Term Spreads by Qtr'!G18/10000</f>
        <v>3.4181750191352944E-2</v>
      </c>
      <c r="H19" s="30">
        <f>'Treasury Yields by Qtr'!H19+'Long Term Spreads by Qtr'!H18/10000</f>
        <v>2.9168513934294121E-2</v>
      </c>
      <c r="I19" s="30">
        <f>'Treasury Yields by Qtr'!I19+'Long Term Spreads by Qtr'!I18/10000</f>
        <v>2.568103512617647E-2</v>
      </c>
      <c r="J19" s="30">
        <f>'Treasury Yields by Qtr'!J19+'Long Term Spreads by Qtr'!J18/10000</f>
        <v>2.6953787673235294E-2</v>
      </c>
    </row>
    <row r="20" spans="1:10" x14ac:dyDescent="0.25">
      <c r="A20" s="79">
        <f t="shared" si="0"/>
        <v>15</v>
      </c>
      <c r="B20" s="30">
        <f>'Treasury Yields by Qtr'!B20+'Long Term Spreads by Qtr'!B19/10000</f>
        <v>3.7948334035835564E-2</v>
      </c>
      <c r="C20" s="30">
        <f>'Treasury Yields by Qtr'!C20+'Long Term Spreads by Qtr'!C19/10000</f>
        <v>3.3468162221470588E-2</v>
      </c>
      <c r="D20" s="30">
        <f>'Treasury Yields by Qtr'!D20+'Long Term Spreads by Qtr'!D19/10000</f>
        <v>3.1719652516999999E-2</v>
      </c>
      <c r="E20" s="30">
        <f>'Treasury Yields by Qtr'!E20+'Long Term Spreads by Qtr'!E19/10000</f>
        <v>3.6097698327411762E-2</v>
      </c>
      <c r="F20" s="30">
        <f>'Treasury Yields by Qtr'!F20+'Long Term Spreads by Qtr'!F19/10000</f>
        <v>3.313587705452941E-2</v>
      </c>
      <c r="G20" s="30">
        <f>'Treasury Yields by Qtr'!G20+'Long Term Spreads by Qtr'!G19/10000</f>
        <v>3.4781422207823529E-2</v>
      </c>
      <c r="H20" s="30">
        <f>'Treasury Yields by Qtr'!H20+'Long Term Spreads by Qtr'!H19/10000</f>
        <v>2.9848040412352943E-2</v>
      </c>
      <c r="I20" s="30">
        <f>'Treasury Yields by Qtr'!I20+'Long Term Spreads by Qtr'!I19/10000</f>
        <v>2.6345913642411765E-2</v>
      </c>
      <c r="J20" s="30">
        <f>'Treasury Yields by Qtr'!J20+'Long Term Spreads by Qtr'!J19/10000</f>
        <v>2.7626684502882352E-2</v>
      </c>
    </row>
    <row r="21" spans="1:10" x14ac:dyDescent="0.25">
      <c r="A21" s="79">
        <f t="shared" si="0"/>
        <v>16</v>
      </c>
      <c r="B21" s="30">
        <f>'Treasury Yields by Qtr'!B21+'Long Term Spreads by Qtr'!B20/10000</f>
        <v>3.8463127750373499E-2</v>
      </c>
      <c r="C21" s="30">
        <f>'Treasury Yields by Qtr'!C21+'Long Term Spreads by Qtr'!C20/10000</f>
        <v>3.3901377782882353E-2</v>
      </c>
      <c r="D21" s="30">
        <f>'Treasury Yields by Qtr'!D21+'Long Term Spreads by Qtr'!D20/10000</f>
        <v>3.2242537106000002E-2</v>
      </c>
      <c r="E21" s="30">
        <f>'Treasury Yields by Qtr'!E21+'Long Term Spreads by Qtr'!E20/10000</f>
        <v>3.6779485789647057E-2</v>
      </c>
      <c r="F21" s="30">
        <f>'Treasury Yields by Qtr'!F21+'Long Term Spreads by Qtr'!F20/10000</f>
        <v>3.3822778230117645E-2</v>
      </c>
      <c r="G21" s="30">
        <f>'Treasury Yields by Qtr'!G21+'Long Term Spreads by Qtr'!G20/10000</f>
        <v>3.5361109517294119E-2</v>
      </c>
      <c r="H21" s="30">
        <f>'Treasury Yields by Qtr'!H21+'Long Term Spreads by Qtr'!H20/10000</f>
        <v>3.0526347793411769E-2</v>
      </c>
      <c r="I21" s="30">
        <f>'Treasury Yields by Qtr'!I21+'Long Term Spreads by Qtr'!I20/10000</f>
        <v>2.7024784322647058E-2</v>
      </c>
      <c r="J21" s="30">
        <f>'Treasury Yields by Qtr'!J21+'Long Term Spreads by Qtr'!J20/10000</f>
        <v>2.8299839167529414E-2</v>
      </c>
    </row>
    <row r="22" spans="1:10" x14ac:dyDescent="0.25">
      <c r="A22" s="79">
        <f t="shared" si="0"/>
        <v>17</v>
      </c>
      <c r="B22" s="30">
        <f>'Treasury Yields by Qtr'!B22+'Long Term Spreads by Qtr'!B21/10000</f>
        <v>3.8934024689337154E-2</v>
      </c>
      <c r="C22" s="30">
        <f>'Treasury Yields by Qtr'!C22+'Long Term Spreads by Qtr'!C21/10000</f>
        <v>3.4314613199294117E-2</v>
      </c>
      <c r="D22" s="30">
        <f>'Treasury Yields by Qtr'!D22+'Long Term Spreads by Qtr'!D21/10000</f>
        <v>3.2732641866000001E-2</v>
      </c>
      <c r="E22" s="30">
        <f>'Treasury Yields by Qtr'!E22+'Long Term Spreads by Qtr'!E21/10000</f>
        <v>3.7429945932882354E-2</v>
      </c>
      <c r="F22" s="30">
        <f>'Treasury Yields by Qtr'!F22+'Long Term Spreads by Qtr'!F21/10000</f>
        <v>3.4485030814705886E-2</v>
      </c>
      <c r="G22" s="30">
        <f>'Treasury Yields by Qtr'!G22+'Long Term Spreads by Qtr'!G21/10000</f>
        <v>3.5923794676764709E-2</v>
      </c>
      <c r="H22" s="30">
        <f>'Treasury Yields by Qtr'!H22+'Long Term Spreads by Qtr'!H21/10000</f>
        <v>3.1196368265470585E-2</v>
      </c>
      <c r="I22" s="30">
        <f>'Treasury Yields by Qtr'!I22+'Long Term Spreads by Qtr'!I21/10000</f>
        <v>2.7707159566882349E-2</v>
      </c>
      <c r="J22" s="30">
        <f>'Treasury Yields by Qtr'!J22+'Long Term Spreads by Qtr'!J21/10000</f>
        <v>2.896380938817647E-2</v>
      </c>
    </row>
    <row r="23" spans="1:10" x14ac:dyDescent="0.25">
      <c r="A23" s="79">
        <f t="shared" si="0"/>
        <v>18</v>
      </c>
      <c r="B23" s="30">
        <f>'Treasury Yields by Qtr'!B23+'Long Term Spreads by Qtr'!B22/10000</f>
        <v>3.9368924548294097E-2</v>
      </c>
      <c r="C23" s="30">
        <f>'Treasury Yields by Qtr'!C23+'Long Term Spreads by Qtr'!C22/10000</f>
        <v>3.4712861770705886E-2</v>
      </c>
      <c r="D23" s="30">
        <f>'Treasury Yields by Qtr'!D23+'Long Term Spreads by Qtr'!D22/10000</f>
        <v>3.3193739559999998E-2</v>
      </c>
      <c r="E23" s="30">
        <f>'Treasury Yields by Qtr'!E23+'Long Term Spreads by Qtr'!E22/10000</f>
        <v>3.8048777572117644E-2</v>
      </c>
      <c r="F23" s="30">
        <f>'Treasury Yields by Qtr'!F23+'Long Term Spreads by Qtr'!F22/10000</f>
        <v>3.5120135053294116E-2</v>
      </c>
      <c r="G23" s="30">
        <f>'Treasury Yields by Qtr'!G23+'Long Term Spreads by Qtr'!G22/10000</f>
        <v>3.64683716312353E-2</v>
      </c>
      <c r="H23" s="30">
        <f>'Treasury Yields by Qtr'!H23+'Long Term Spreads by Qtr'!H22/10000</f>
        <v>3.1855753326529415E-2</v>
      </c>
      <c r="I23" s="30">
        <f>'Treasury Yields by Qtr'!I23+'Long Term Spreads by Qtr'!I22/10000</f>
        <v>2.8388081207117645E-2</v>
      </c>
      <c r="J23" s="30">
        <f>'Treasury Yields by Qtr'!J23+'Long Term Spreads by Qtr'!J22/10000</f>
        <v>2.9614749441823532E-2</v>
      </c>
    </row>
    <row r="24" spans="1:10" x14ac:dyDescent="0.25">
      <c r="A24" s="79">
        <f t="shared" si="0"/>
        <v>19</v>
      </c>
      <c r="B24" s="30">
        <f>'Treasury Yields by Qtr'!B24+'Long Term Spreads by Qtr'!B23/10000</f>
        <v>3.9773682712646141E-2</v>
      </c>
      <c r="C24" s="30">
        <f>'Treasury Yields by Qtr'!C24+'Long Term Spreads by Qtr'!C23/10000</f>
        <v>3.5099920142117651E-2</v>
      </c>
      <c r="D24" s="30">
        <f>'Treasury Yields by Qtr'!D24+'Long Term Spreads by Qtr'!D23/10000</f>
        <v>3.3628998734000007E-2</v>
      </c>
      <c r="E24" s="30">
        <f>'Treasury Yields by Qtr'!E24+'Long Term Spreads by Qtr'!E23/10000</f>
        <v>3.8635716473352941E-2</v>
      </c>
      <c r="F24" s="30">
        <f>'Treasury Yields by Qtr'!F24+'Long Term Spreads by Qtr'!F23/10000</f>
        <v>3.5729511448882353E-2</v>
      </c>
      <c r="G24" s="30">
        <f>'Treasury Yields by Qtr'!G24+'Long Term Spreads by Qtr'!G23/10000</f>
        <v>3.6996873538705885E-2</v>
      </c>
      <c r="H24" s="30">
        <f>'Treasury Yields by Qtr'!H24+'Long Term Spreads by Qtr'!H23/10000</f>
        <v>3.2501241992588234E-2</v>
      </c>
      <c r="I24" s="30">
        <f>'Treasury Yields by Qtr'!I24+'Long Term Spreads by Qtr'!I23/10000</f>
        <v>2.9062490559352942E-2</v>
      </c>
      <c r="J24" s="30">
        <f>'Treasury Yields by Qtr'!J24+'Long Term Spreads by Qtr'!J23/10000</f>
        <v>3.0247834975470587E-2</v>
      </c>
    </row>
    <row r="25" spans="1:10" x14ac:dyDescent="0.25">
      <c r="A25" s="79">
        <f t="shared" si="0"/>
        <v>20</v>
      </c>
      <c r="B25" s="30">
        <f>'Treasury Yields by Qtr'!B25+'Long Term Spreads by Qtr'!B24/10000</f>
        <v>4.0153516366993589E-2</v>
      </c>
      <c r="C25" s="30">
        <f>'Treasury Yields by Qtr'!C25+'Long Term Spreads by Qtr'!C24/10000</f>
        <v>3.5479182904529415E-2</v>
      </c>
      <c r="D25" s="30">
        <f>'Treasury Yields by Qtr'!D25+'Long Term Spreads by Qtr'!D24/10000</f>
        <v>3.4040744242000001E-2</v>
      </c>
      <c r="E25" s="30">
        <f>'Treasury Yields by Qtr'!E25+'Long Term Spreads by Qtr'!E24/10000</f>
        <v>3.9189882369588237E-2</v>
      </c>
      <c r="F25" s="30">
        <f>'Treasury Yields by Qtr'!F25+'Long Term Spreads by Qtr'!F24/10000</f>
        <v>3.6312652892470584E-2</v>
      </c>
      <c r="G25" s="30">
        <f>'Treasury Yields by Qtr'!G25+'Long Term Spreads by Qtr'!G24/10000</f>
        <v>3.7509577428176469E-2</v>
      </c>
      <c r="H25" s="30">
        <f>'Treasury Yields by Qtr'!H25+'Long Term Spreads by Qtr'!H24/10000</f>
        <v>3.313110598964706E-2</v>
      </c>
      <c r="I25" s="30">
        <f>'Treasury Yields by Qtr'!I25+'Long Term Spreads by Qtr'!I24/10000</f>
        <v>2.9727030506588235E-2</v>
      </c>
      <c r="J25" s="30">
        <f>'Treasury Yields by Qtr'!J25+'Long Term Spreads by Qtr'!J24/10000</f>
        <v>3.0860195744117649E-2</v>
      </c>
    </row>
    <row r="26" spans="1:10" x14ac:dyDescent="0.25">
      <c r="A26" s="79">
        <f t="shared" si="0"/>
        <v>21</v>
      </c>
      <c r="B26" s="30">
        <f>'Treasury Yields by Qtr'!B26+'Long Term Spreads by Qtr'!B25/10000</f>
        <v>4.0512569882086825E-2</v>
      </c>
      <c r="C26" s="30">
        <f>'Treasury Yields by Qtr'!C26+'Long Term Spreads by Qtr'!C25/10000</f>
        <v>3.5853453224941177E-2</v>
      </c>
      <c r="D26" s="30">
        <f>'Treasury Yields by Qtr'!D26+'Long Term Spreads by Qtr'!D25/10000</f>
        <v>3.4430835121000002E-2</v>
      </c>
      <c r="E26" s="30">
        <f>'Treasury Yields by Qtr'!E26+'Long Term Spreads by Qtr'!E25/10000</f>
        <v>3.9710166704823531E-2</v>
      </c>
      <c r="F26" s="30">
        <f>'Treasury Yields by Qtr'!F26+'Long Term Spreads by Qtr'!F25/10000</f>
        <v>3.6874486434058822E-2</v>
      </c>
      <c r="G26" s="30">
        <f>'Treasury Yields by Qtr'!G26+'Long Term Spreads by Qtr'!G25/10000</f>
        <v>3.801178393064706E-2</v>
      </c>
      <c r="H26" s="30">
        <f>'Treasury Yields by Qtr'!H26+'Long Term Spreads by Qtr'!H25/10000</f>
        <v>3.3744376471705882E-2</v>
      </c>
      <c r="I26" s="30">
        <f>'Treasury Yields by Qtr'!I26+'Long Term Spreads by Qtr'!I25/10000</f>
        <v>3.0379489439823527E-2</v>
      </c>
      <c r="J26" s="30">
        <f>'Treasury Yields by Qtr'!J26+'Long Term Spreads by Qtr'!J25/10000</f>
        <v>3.1449039266764706E-2</v>
      </c>
    </row>
    <row r="27" spans="1:10" x14ac:dyDescent="0.25">
      <c r="A27" s="79">
        <f t="shared" si="0"/>
        <v>22</v>
      </c>
      <c r="B27" s="30">
        <f>'Treasury Yields by Qtr'!B27+'Long Term Spreads by Qtr'!B26/10000</f>
        <v>4.0854470220929272E-2</v>
      </c>
      <c r="C27" s="30">
        <f>'Treasury Yields by Qtr'!C27+'Long Term Spreads by Qtr'!C26/10000</f>
        <v>3.6225195300352939E-2</v>
      </c>
      <c r="D27" s="30">
        <f>'Treasury Yields by Qtr'!D27+'Long Term Spreads by Qtr'!D26/10000</f>
        <v>3.4800373401999998E-2</v>
      </c>
      <c r="E27" s="30">
        <f>'Treasury Yields by Qtr'!E27+'Long Term Spreads by Qtr'!E26/10000</f>
        <v>4.019466459805883E-2</v>
      </c>
      <c r="F27" s="30">
        <f>'Treasury Yields by Qtr'!F27+'Long Term Spreads by Qtr'!F26/10000</f>
        <v>3.7402557506647061E-2</v>
      </c>
      <c r="G27" s="30">
        <f>'Treasury Yields by Qtr'!G27+'Long Term Spreads by Qtr'!G26/10000</f>
        <v>3.8493210423117645E-2</v>
      </c>
      <c r="H27" s="30">
        <f>'Treasury Yields by Qtr'!H27+'Long Term Spreads by Qtr'!H26/10000</f>
        <v>3.4330250489764708E-2</v>
      </c>
      <c r="I27" s="30">
        <f>'Treasury Yields by Qtr'!I27+'Long Term Spreads by Qtr'!I26/10000</f>
        <v>3.1008437891058824E-2</v>
      </c>
      <c r="J27" s="30">
        <f>'Treasury Yields by Qtr'!J27+'Long Term Spreads by Qtr'!J26/10000</f>
        <v>3.2004239093411768E-2</v>
      </c>
    </row>
    <row r="28" spans="1:10" x14ac:dyDescent="0.25">
      <c r="A28" s="79">
        <f t="shared" si="0"/>
        <v>23</v>
      </c>
      <c r="B28" s="30">
        <f>'Treasury Yields by Qtr'!B28+'Long Term Spreads by Qtr'!B27/10000</f>
        <v>4.1181911452523423E-2</v>
      </c>
      <c r="C28" s="30">
        <f>'Treasury Yields by Qtr'!C28+'Long Term Spreads by Qtr'!C27/10000</f>
        <v>3.6596310047764702E-2</v>
      </c>
      <c r="D28" s="30">
        <f>'Treasury Yields by Qtr'!D28+'Long Term Spreads by Qtr'!D27/10000</f>
        <v>3.5150453602000004E-2</v>
      </c>
      <c r="E28" s="30">
        <f>'Treasury Yields by Qtr'!E28+'Long Term Spreads by Qtr'!E27/10000</f>
        <v>4.0641710915294123E-2</v>
      </c>
      <c r="F28" s="30">
        <f>'Treasury Yields by Qtr'!F28+'Long Term Spreads by Qtr'!F27/10000</f>
        <v>3.7901400981235296E-2</v>
      </c>
      <c r="G28" s="30">
        <f>'Treasury Yields by Qtr'!G28+'Long Term Spreads by Qtr'!G27/10000</f>
        <v>3.8958792486588234E-2</v>
      </c>
      <c r="H28" s="30">
        <f>'Treasury Yields by Qtr'!H28+'Long Term Spreads by Qtr'!H27/10000</f>
        <v>3.4890742510823525E-2</v>
      </c>
      <c r="I28" s="30">
        <f>'Treasury Yields by Qtr'!I28+'Long Term Spreads by Qtr'!I27/10000</f>
        <v>3.1614888020294121E-2</v>
      </c>
      <c r="J28" s="30">
        <f>'Treasury Yields by Qtr'!J28+'Long Term Spreads by Qtr'!J27/10000</f>
        <v>3.2526039595058821E-2</v>
      </c>
    </row>
    <row r="29" spans="1:10" x14ac:dyDescent="0.25">
      <c r="A29" s="79">
        <f t="shared" si="0"/>
        <v>24</v>
      </c>
      <c r="B29" s="30">
        <f>'Treasury Yields by Qtr'!B29+'Long Term Spreads by Qtr'!B28/10000</f>
        <v>4.1497604466656464E-2</v>
      </c>
      <c r="C29" s="30">
        <f>'Treasury Yields by Qtr'!C29+'Long Term Spreads by Qtr'!C28/10000</f>
        <v>3.6968767487176472E-2</v>
      </c>
      <c r="D29" s="30">
        <f>'Treasury Yields by Qtr'!D29+'Long Term Spreads by Qtr'!D28/10000</f>
        <v>3.5481772987000004E-2</v>
      </c>
      <c r="E29" s="30">
        <f>'Treasury Yields by Qtr'!E29+'Long Term Spreads by Qtr'!E28/10000</f>
        <v>4.104921443652941E-2</v>
      </c>
      <c r="F29" s="30">
        <f>'Treasury Yields by Qtr'!F29+'Long Term Spreads by Qtr'!F28/10000</f>
        <v>3.8369603645823529E-2</v>
      </c>
      <c r="G29" s="30">
        <f>'Treasury Yields by Qtr'!G29+'Long Term Spreads by Qtr'!G28/10000</f>
        <v>3.9408004534058821E-2</v>
      </c>
      <c r="H29" s="30">
        <f>'Treasury Yields by Qtr'!H29+'Long Term Spreads by Qtr'!H28/10000</f>
        <v>3.5424049202882349E-2</v>
      </c>
      <c r="I29" s="30">
        <f>'Treasury Yields by Qtr'!I29+'Long Term Spreads by Qtr'!I28/10000</f>
        <v>3.2196624620529413E-2</v>
      </c>
      <c r="J29" s="30">
        <f>'Treasury Yields by Qtr'!J29+'Long Term Spreads by Qtr'!J28/10000</f>
        <v>3.3011732753705877E-2</v>
      </c>
    </row>
    <row r="30" spans="1:10" x14ac:dyDescent="0.25">
      <c r="A30" s="79">
        <f t="shared" si="0"/>
        <v>25</v>
      </c>
      <c r="B30" s="30">
        <f>'Treasury Yields by Qtr'!B30+'Long Term Spreads by Qtr'!B29/10000</f>
        <v>4.1803802426304514E-2</v>
      </c>
      <c r="C30" s="30">
        <f>'Treasury Yields by Qtr'!C30+'Long Term Spreads by Qtr'!C29/10000</f>
        <v>3.7344250900588238E-2</v>
      </c>
      <c r="D30" s="30">
        <f>'Treasury Yields by Qtr'!D30+'Long Term Spreads by Qtr'!D29/10000</f>
        <v>3.5794903882999995E-2</v>
      </c>
      <c r="E30" s="30">
        <f>'Treasury Yields by Qtr'!E30+'Long Term Spreads by Qtr'!E29/10000</f>
        <v>4.1414993689764708E-2</v>
      </c>
      <c r="F30" s="30">
        <f>'Treasury Yields by Qtr'!F30+'Long Term Spreads by Qtr'!F29/10000</f>
        <v>3.8806205112411764E-2</v>
      </c>
      <c r="G30" s="30">
        <f>'Treasury Yields by Qtr'!G30+'Long Term Spreads by Qtr'!G29/10000</f>
        <v>3.984110180652941E-2</v>
      </c>
      <c r="H30" s="30">
        <f>'Treasury Yields by Qtr'!H30+'Long Term Spreads by Qtr'!H29/10000</f>
        <v>3.5925192428941176E-2</v>
      </c>
      <c r="I30" s="30">
        <f>'Treasury Yields by Qtr'!I30+'Long Term Spreads by Qtr'!I29/10000</f>
        <v>3.2748034133764703E-2</v>
      </c>
      <c r="J30" s="30">
        <f>'Treasury Yields by Qtr'!J30+'Long Term Spreads by Qtr'!J29/10000</f>
        <v>3.3455871923352941E-2</v>
      </c>
    </row>
    <row r="31" spans="1:10" x14ac:dyDescent="0.25">
      <c r="A31" s="79">
        <f t="shared" si="0"/>
        <v>26</v>
      </c>
      <c r="B31" s="30">
        <f>'Treasury Yields by Qtr'!B31+'Long Term Spreads by Qtr'!B30/10000</f>
        <v>4.2102631122533957E-2</v>
      </c>
      <c r="C31" s="30">
        <f>'Treasury Yields by Qtr'!C31+'Long Term Spreads by Qtr'!C30/10000</f>
        <v>3.7724378663999997E-2</v>
      </c>
      <c r="D31" s="30">
        <f>'Treasury Yields by Qtr'!D31+'Long Term Spreads by Qtr'!D30/10000</f>
        <v>3.6089926149000001E-2</v>
      </c>
      <c r="E31" s="30">
        <f>'Treasury Yields by Qtr'!E31+'Long Term Spreads by Qtr'!E30/10000</f>
        <v>4.1736225018999998E-2</v>
      </c>
      <c r="F31" s="30">
        <f>'Treasury Yields by Qtr'!F31+'Long Term Spreads by Qtr'!F30/10000</f>
        <v>3.9207693326999998E-2</v>
      </c>
      <c r="G31" s="30">
        <f>'Treasury Yields by Qtr'!G31+'Long Term Spreads by Qtr'!G30/10000</f>
        <v>4.0255737555000004E-2</v>
      </c>
      <c r="H31" s="30">
        <f>'Treasury Yields by Qtr'!H31+'Long Term Spreads by Qtr'!H30/10000</f>
        <v>3.6392411372999998E-2</v>
      </c>
      <c r="I31" s="30">
        <f>'Treasury Yields by Qtr'!I31+'Long Term Spreads by Qtr'!I30/10000</f>
        <v>3.3267038226000002E-2</v>
      </c>
      <c r="J31" s="30">
        <f>'Treasury Yields by Qtr'!J31+'Long Term Spreads by Qtr'!J30/10000</f>
        <v>3.3855932293000005E-2</v>
      </c>
    </row>
    <row r="32" spans="1:10" x14ac:dyDescent="0.25">
      <c r="A32" s="79">
        <f t="shared" si="0"/>
        <v>27</v>
      </c>
      <c r="B32" s="30">
        <f>'Treasury Yields by Qtr'!B32+'Long Term Spreads by Qtr'!B31/10000</f>
        <v>4.2395642654052303E-2</v>
      </c>
      <c r="C32" s="30">
        <f>'Treasury Yields by Qtr'!C32+'Long Term Spreads by Qtr'!C31/10000</f>
        <v>3.8110417354411764E-2</v>
      </c>
      <c r="D32" s="30">
        <f>'Treasury Yields by Qtr'!D32+'Long Term Spreads by Qtr'!D31/10000</f>
        <v>3.6367074754999999E-2</v>
      </c>
      <c r="E32" s="30">
        <f>'Treasury Yields by Qtr'!E32+'Long Term Spreads by Qtr'!E31/10000</f>
        <v>4.2010364038235291E-2</v>
      </c>
      <c r="F32" s="30">
        <f>'Treasury Yields by Qtr'!F32+'Long Term Spreads by Qtr'!F31/10000</f>
        <v>3.9573026736588232E-2</v>
      </c>
      <c r="G32" s="30">
        <f>'Treasury Yields by Qtr'!G32+'Long Term Spreads by Qtr'!G31/10000</f>
        <v>4.0651852441470591E-2</v>
      </c>
      <c r="H32" s="30">
        <f>'Treasury Yields by Qtr'!H32+'Long Term Spreads by Qtr'!H31/10000</f>
        <v>3.6822646356058822E-2</v>
      </c>
      <c r="I32" s="30">
        <f>'Treasury Yields by Qtr'!I32+'Long Term Spreads by Qtr'!I31/10000</f>
        <v>3.3750240091235298E-2</v>
      </c>
      <c r="J32" s="30">
        <f>'Treasury Yields by Qtr'!J32+'Long Term Spreads by Qtr'!J31/10000</f>
        <v>3.4208113608647062E-2</v>
      </c>
    </row>
    <row r="33" spans="1:10" x14ac:dyDescent="0.25">
      <c r="A33" s="79">
        <f t="shared" si="0"/>
        <v>28</v>
      </c>
      <c r="B33" s="30">
        <f>'Treasury Yields by Qtr'!B33+'Long Term Spreads by Qtr'!B32/10000</f>
        <v>4.268462818361355E-2</v>
      </c>
      <c r="C33" s="30">
        <f>'Treasury Yields by Qtr'!C33+'Long Term Spreads by Qtr'!C32/10000</f>
        <v>3.8503817096823531E-2</v>
      </c>
      <c r="D33" s="30">
        <f>'Treasury Yields by Qtr'!D33+'Long Term Spreads by Qtr'!D32/10000</f>
        <v>3.6626355395999996E-2</v>
      </c>
      <c r="E33" s="30">
        <f>'Treasury Yields by Qtr'!E33+'Long Term Spreads by Qtr'!E32/10000</f>
        <v>4.2234554524470586E-2</v>
      </c>
      <c r="F33" s="30">
        <f>'Treasury Yields by Qtr'!F33+'Long Term Spreads by Qtr'!F32/10000</f>
        <v>3.9899899718176472E-2</v>
      </c>
      <c r="G33" s="30">
        <f>'Treasury Yields by Qtr'!G33+'Long Term Spreads by Qtr'!G32/10000</f>
        <v>4.1028587456941178E-2</v>
      </c>
      <c r="H33" s="30">
        <f>'Treasury Yields by Qtr'!H33+'Long Term Spreads by Qtr'!H32/10000</f>
        <v>3.7213446220117644E-2</v>
      </c>
      <c r="I33" s="30">
        <f>'Treasury Yields by Qtr'!I33+'Long Term Spreads by Qtr'!I32/10000</f>
        <v>3.4195023478470588E-2</v>
      </c>
      <c r="J33" s="30">
        <f>'Treasury Yields by Qtr'!J33+'Long Term Spreads by Qtr'!J32/10000</f>
        <v>3.4509226701294124E-2</v>
      </c>
    </row>
    <row r="34" spans="1:10" x14ac:dyDescent="0.25">
      <c r="A34" s="79">
        <f t="shared" si="0"/>
        <v>29</v>
      </c>
      <c r="B34" s="30">
        <f>'Treasury Yields by Qtr'!B34+'Long Term Spreads by Qtr'!B33/10000</f>
        <v>4.2971103094461491E-2</v>
      </c>
      <c r="C34" s="30">
        <f>'Treasury Yields by Qtr'!C34+'Long Term Spreads by Qtr'!C33/10000</f>
        <v>3.8905900484235298E-2</v>
      </c>
      <c r="D34" s="30">
        <f>'Treasury Yields by Qtr'!D34+'Long Term Spreads by Qtr'!D33/10000</f>
        <v>3.6867735685E-2</v>
      </c>
      <c r="E34" s="30">
        <f>'Treasury Yields by Qtr'!E34+'Long Term Spreads by Qtr'!E33/10000</f>
        <v>4.2405919610705882E-2</v>
      </c>
      <c r="F34" s="30">
        <f>'Treasury Yields by Qtr'!F34+'Long Term Spreads by Qtr'!F33/10000</f>
        <v>4.0186483725764707E-2</v>
      </c>
      <c r="G34" s="30">
        <f>'Treasury Yields by Qtr'!G34+'Long Term Spreads by Qtr'!G33/10000</f>
        <v>4.1385352331411759E-2</v>
      </c>
      <c r="H34" s="30">
        <f>'Treasury Yields by Qtr'!H34+'Long Term Spreads by Qtr'!H33/10000</f>
        <v>3.7560317761176472E-2</v>
      </c>
      <c r="I34" s="30">
        <f>'Treasury Yields by Qtr'!I34+'Long Term Spreads by Qtr'!I33/10000</f>
        <v>3.4596509873705883E-2</v>
      </c>
      <c r="J34" s="30">
        <f>'Treasury Yields by Qtr'!J34+'Long Term Spreads by Qtr'!J33/10000</f>
        <v>3.4754611343941179E-2</v>
      </c>
    </row>
    <row r="35" spans="1:10" x14ac:dyDescent="0.25">
      <c r="A35" s="79">
        <f t="shared" si="0"/>
        <v>30</v>
      </c>
      <c r="B35" s="30">
        <f>'Treasury Yields by Qtr'!B35+'Long Term Spreads by Qtr'!B34/10000</f>
        <v>4.3256606999128734E-2</v>
      </c>
      <c r="C35" s="30">
        <f>'Treasury Yields by Qtr'!C35+'Long Term Spreads by Qtr'!C34/10000</f>
        <v>3.9318015379647062E-2</v>
      </c>
      <c r="D35" s="30">
        <f>'Treasury Yields by Qtr'!D35+'Long Term Spreads by Qtr'!D34/10000</f>
        <v>3.7090834816E-2</v>
      </c>
      <c r="E35" s="30">
        <f>'Treasury Yields by Qtr'!E35+'Long Term Spreads by Qtr'!E34/10000</f>
        <v>4.2521114554941175E-2</v>
      </c>
      <c r="F35" s="30">
        <f>'Treasury Yields by Qtr'!F35+'Long Term Spreads by Qtr'!F34/10000</f>
        <v>4.0429410911352943E-2</v>
      </c>
      <c r="G35" s="30">
        <f>'Treasury Yields by Qtr'!G35+'Long Term Spreads by Qtr'!G34/10000</f>
        <v>4.1719872019882351E-2</v>
      </c>
      <c r="H35" s="30">
        <f>'Treasury Yields by Qtr'!H35+'Long Term Spreads by Qtr'!H34/10000</f>
        <v>3.7860737185235298E-2</v>
      </c>
      <c r="I35" s="30">
        <f>'Treasury Yields by Qtr'!I35+'Long Term Spreads by Qtr'!I34/10000</f>
        <v>3.4952017632941174E-2</v>
      </c>
      <c r="J35" s="30">
        <f>'Treasury Yields by Qtr'!J35+'Long Term Spreads by Qtr'!J34/10000</f>
        <v>3.4941004608588233E-2</v>
      </c>
    </row>
    <row r="36" spans="1:10" x14ac:dyDescent="0.25">
      <c r="A36" s="3"/>
      <c r="B36" s="3"/>
      <c r="C36" s="3"/>
      <c r="D36" s="3"/>
      <c r="E36" s="3"/>
      <c r="F36" s="3"/>
      <c r="G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I37" s="3"/>
      <c r="J37" s="3"/>
    </row>
    <row r="38" spans="1:10" x14ac:dyDescent="0.25">
      <c r="A38" s="3" t="s">
        <v>56</v>
      </c>
      <c r="B38" s="3"/>
      <c r="C38" s="3"/>
      <c r="D38" s="3"/>
      <c r="E38" s="3"/>
      <c r="F38" s="3"/>
      <c r="G38" s="3"/>
      <c r="I38" s="3"/>
      <c r="J38" s="3"/>
    </row>
    <row r="39" spans="1:10" x14ac:dyDescent="0.25">
      <c r="A39" s="77" t="s">
        <v>52</v>
      </c>
      <c r="B39" s="78"/>
      <c r="C39" s="31"/>
      <c r="D39" s="31"/>
      <c r="E39" s="31"/>
      <c r="F39" s="31"/>
      <c r="G39" s="31"/>
      <c r="I39" s="3"/>
      <c r="J39" s="3"/>
    </row>
    <row r="40" spans="1:10" x14ac:dyDescent="0.25">
      <c r="A40" s="28" t="s">
        <v>51</v>
      </c>
      <c r="B40" s="80">
        <v>41912</v>
      </c>
      <c r="C40" s="80">
        <v>42004</v>
      </c>
      <c r="D40" s="80">
        <v>42094</v>
      </c>
      <c r="E40" s="80">
        <v>42185</v>
      </c>
      <c r="F40" s="80">
        <v>42277</v>
      </c>
      <c r="G40" s="80">
        <f>+G5</f>
        <v>42369</v>
      </c>
      <c r="H40" s="80">
        <f>+H5</f>
        <v>42460</v>
      </c>
      <c r="I40" s="80">
        <f>+I5</f>
        <v>42551</v>
      </c>
      <c r="J40" s="80">
        <f>+J5</f>
        <v>42643</v>
      </c>
    </row>
    <row r="41" spans="1:10" x14ac:dyDescent="0.25">
      <c r="A41" s="79">
        <v>1</v>
      </c>
      <c r="B41" s="30">
        <f>'Treasury Yields by Qtr'!B6+'Long Term Spreads by Qtr'!B40/10000</f>
        <v>7.3858905200389494E-3</v>
      </c>
      <c r="C41" s="30">
        <f>'Treasury Yields by Qtr'!C6+'Long Term Spreads by Qtr'!C40/10000</f>
        <v>9.1892485959999999E-3</v>
      </c>
      <c r="D41" s="30">
        <f>'Treasury Yields by Qtr'!D6+'Long Term Spreads by Qtr'!D40/10000</f>
        <v>8.8472293340000011E-3</v>
      </c>
      <c r="E41" s="30">
        <f>'Treasury Yields by Qtr'!E6+'Long Term Spreads by Qtr'!E40/10000</f>
        <v>9.0527163850000012E-3</v>
      </c>
      <c r="F41" s="30">
        <f>'Treasury Yields by Qtr'!F6+'Long Term Spreads by Qtr'!F40/10000</f>
        <v>9.4692428249999998E-3</v>
      </c>
      <c r="G41" s="30">
        <f>'Treasury Yields by Qtr'!G6+'Long Term Spreads by Qtr'!G40/10000</f>
        <v>1.3227738416000001E-2</v>
      </c>
      <c r="H41" s="30">
        <f>'Treasury Yields by Qtr'!H6+'Long Term Spreads by Qtr'!H40/10000</f>
        <v>1.1693183930999999E-2</v>
      </c>
      <c r="I41" s="30">
        <f>'Treasury Yields by Qtr'!I6+'Long Term Spreads by Qtr'!I40/10000</f>
        <v>1.0594712778E-2</v>
      </c>
      <c r="J41" s="30">
        <f>'Treasury Yields by Qtr'!J6+'Long Term Spreads by Qtr'!J40/10000</f>
        <v>1.2062125735999999E-2</v>
      </c>
    </row>
    <row r="42" spans="1:10" x14ac:dyDescent="0.25">
      <c r="A42" s="79">
        <f>A41+1</f>
        <v>2</v>
      </c>
      <c r="B42" s="30">
        <f>'Treasury Yields by Qtr'!B7+'Long Term Spreads by Qtr'!B41/10000</f>
        <v>1.3202447209527218E-2</v>
      </c>
      <c r="C42" s="30">
        <f>'Treasury Yields by Qtr'!C7+'Long Term Spreads by Qtr'!C41/10000</f>
        <v>1.3950765988E-2</v>
      </c>
      <c r="D42" s="30">
        <f>'Treasury Yields by Qtr'!D7+'Long Term Spreads by Qtr'!D41/10000</f>
        <v>1.2617818310999999E-2</v>
      </c>
      <c r="E42" s="30">
        <f>'Treasury Yields by Qtr'!E7+'Long Term Spreads by Qtr'!E41/10000</f>
        <v>1.3311902273000002E-2</v>
      </c>
      <c r="F42" s="30">
        <f>'Treasury Yields by Qtr'!F7+'Long Term Spreads by Qtr'!F41/10000</f>
        <v>1.3332844707E-2</v>
      </c>
      <c r="G42" s="30">
        <f>'Treasury Yields by Qtr'!G7+'Long Term Spreads by Qtr'!G41/10000</f>
        <v>1.7462019115000001E-2</v>
      </c>
      <c r="H42" s="30">
        <f>'Treasury Yields by Qtr'!H7+'Long Term Spreads by Qtr'!H41/10000</f>
        <v>1.4091086696E-2</v>
      </c>
      <c r="I42" s="30">
        <f>'Treasury Yields by Qtr'!I7+'Long Term Spreads by Qtr'!I41/10000</f>
        <v>1.2521965739E-2</v>
      </c>
      <c r="J42" s="30">
        <f>'Treasury Yields by Qtr'!J7+'Long Term Spreads by Qtr'!J41/10000</f>
        <v>1.4326042476E-2</v>
      </c>
    </row>
    <row r="43" spans="1:10" x14ac:dyDescent="0.25">
      <c r="A43" s="79">
        <f t="shared" ref="A43:A70" si="1">A42+1</f>
        <v>3</v>
      </c>
      <c r="B43" s="30">
        <f>'Treasury Yields by Qtr'!B8+'Long Term Spreads by Qtr'!B42/10000</f>
        <v>1.9156506390496382E-2</v>
      </c>
      <c r="C43" s="30">
        <f>'Treasury Yields by Qtr'!C8+'Long Term Spreads by Qtr'!C42/10000</f>
        <v>1.9169363632000003E-2</v>
      </c>
      <c r="D43" s="30">
        <f>'Treasury Yields by Qtr'!D8+'Long Term Spreads by Qtr'!D42/10000</f>
        <v>1.7003678065E-2</v>
      </c>
      <c r="E43" s="30">
        <f>'Treasury Yields by Qtr'!E8+'Long Term Spreads by Qtr'!E42/10000</f>
        <v>1.8074714951E-2</v>
      </c>
      <c r="F43" s="30">
        <f>'Treasury Yields by Qtr'!F8+'Long Term Spreads by Qtr'!F42/10000</f>
        <v>1.7283697198999998E-2</v>
      </c>
      <c r="G43" s="30">
        <f>'Treasury Yields by Qtr'!G8+'Long Term Spreads by Qtr'!G42/10000</f>
        <v>2.1123963802E-2</v>
      </c>
      <c r="H43" s="30">
        <f>'Treasury Yields by Qtr'!H8+'Long Term Spreads by Qtr'!H42/10000</f>
        <v>1.6512034438999998E-2</v>
      </c>
      <c r="I43" s="30">
        <f>'Treasury Yields by Qtr'!I8+'Long Term Spreads by Qtr'!I42/10000</f>
        <v>1.4900629335999999E-2</v>
      </c>
      <c r="J43" s="30">
        <f>'Treasury Yields by Qtr'!J8+'Long Term Spreads by Qtr'!J42/10000</f>
        <v>1.6713851975999998E-2</v>
      </c>
    </row>
    <row r="44" spans="1:10" x14ac:dyDescent="0.25">
      <c r="A44" s="79">
        <f t="shared" si="1"/>
        <v>4</v>
      </c>
      <c r="B44" s="30">
        <f>'Treasury Yields by Qtr'!B9+'Long Term Spreads by Qtr'!B43/10000</f>
        <v>2.4129102476780351E-2</v>
      </c>
      <c r="C44" s="30">
        <f>'Treasury Yields by Qtr'!C9+'Long Term Spreads by Qtr'!C43/10000</f>
        <v>2.3287105477999996E-2</v>
      </c>
      <c r="D44" s="30">
        <f>'Treasury Yields by Qtr'!D9+'Long Term Spreads by Qtr'!D43/10000</f>
        <v>2.0949939569999999E-2</v>
      </c>
      <c r="E44" s="30">
        <f>'Treasury Yields by Qtr'!E9+'Long Term Spreads by Qtr'!E43/10000</f>
        <v>2.2678762971999999E-2</v>
      </c>
      <c r="F44" s="30">
        <f>'Treasury Yields by Qtr'!F9+'Long Term Spreads by Qtr'!F43/10000</f>
        <v>2.0876921590999999E-2</v>
      </c>
      <c r="G44" s="30">
        <f>'Treasury Yields by Qtr'!G9+'Long Term Spreads by Qtr'!G43/10000</f>
        <v>2.4904028088000001E-2</v>
      </c>
      <c r="H44" s="30">
        <f>'Treasury Yields by Qtr'!H9+'Long Term Spreads by Qtr'!H43/10000</f>
        <v>1.9678867445999997E-2</v>
      </c>
      <c r="I44" s="30">
        <f>'Treasury Yields by Qtr'!I9+'Long Term Spreads by Qtr'!I43/10000</f>
        <v>1.7621156363000001E-2</v>
      </c>
      <c r="J44" s="30">
        <f>'Treasury Yields by Qtr'!J9+'Long Term Spreads by Qtr'!J43/10000</f>
        <v>1.9270949481999998E-2</v>
      </c>
    </row>
    <row r="45" spans="1:10" x14ac:dyDescent="0.25">
      <c r="A45" s="79">
        <f t="shared" si="1"/>
        <v>5</v>
      </c>
      <c r="B45" s="30">
        <f>'Treasury Yields by Qtr'!B10+'Long Term Spreads by Qtr'!B44/10000</f>
        <v>2.7890152836955416E-2</v>
      </c>
      <c r="C45" s="30">
        <f>'Treasury Yields by Qtr'!C10+'Long Term Spreads by Qtr'!C44/10000</f>
        <v>2.6379435709999999E-2</v>
      </c>
      <c r="D45" s="30">
        <f>'Treasury Yields by Qtr'!D10+'Long Term Spreads by Qtr'!D44/10000</f>
        <v>2.3825364005000002E-2</v>
      </c>
      <c r="E45" s="30">
        <f>'Treasury Yields by Qtr'!E10+'Long Term Spreads by Qtr'!E44/10000</f>
        <v>2.6347952745E-2</v>
      </c>
      <c r="F45" s="30">
        <f>'Treasury Yields by Qtr'!F10+'Long Term Spreads by Qtr'!F44/10000</f>
        <v>2.3783192549E-2</v>
      </c>
      <c r="G45" s="30">
        <f>'Treasury Yields by Qtr'!G10+'Long Term Spreads by Qtr'!G44/10000</f>
        <v>2.7587832491999999E-2</v>
      </c>
      <c r="H45" s="30">
        <f>'Treasury Yields by Qtr'!H10+'Long Term Spreads by Qtr'!H44/10000</f>
        <v>2.2015494319E-2</v>
      </c>
      <c r="I45" s="30">
        <f>'Treasury Yields by Qtr'!I10+'Long Term Spreads by Qtr'!I44/10000</f>
        <v>1.962979342E-2</v>
      </c>
      <c r="J45" s="30">
        <f>'Treasury Yields by Qtr'!J10+'Long Term Spreads by Qtr'!J44/10000</f>
        <v>2.1198328098999998E-2</v>
      </c>
    </row>
    <row r="46" spans="1:10" x14ac:dyDescent="0.25">
      <c r="A46" s="79">
        <f t="shared" si="1"/>
        <v>6</v>
      </c>
      <c r="B46" s="30">
        <f>'Treasury Yields by Qtr'!B11+'Long Term Spreads by Qtr'!B45/10000</f>
        <v>3.0936889605041682E-2</v>
      </c>
      <c r="C46" s="30">
        <f>'Treasury Yields by Qtr'!C11+'Long Term Spreads by Qtr'!C45/10000</f>
        <v>2.8975744466999999E-2</v>
      </c>
      <c r="D46" s="30">
        <f>'Treasury Yields by Qtr'!D11+'Long Term Spreads by Qtr'!D45/10000</f>
        <v>2.6214497149000003E-2</v>
      </c>
      <c r="E46" s="30">
        <f>'Treasury Yields by Qtr'!E11+'Long Term Spreads by Qtr'!E45/10000</f>
        <v>2.9347021397999998E-2</v>
      </c>
      <c r="F46" s="30">
        <f>'Treasury Yields by Qtr'!F11+'Long Term Spreads by Qtr'!F45/10000</f>
        <v>2.6553142151999998E-2</v>
      </c>
      <c r="G46" s="30">
        <f>'Treasury Yields by Qtr'!G11+'Long Term Spreads by Qtr'!G45/10000</f>
        <v>2.9880866818999999E-2</v>
      </c>
      <c r="H46" s="30">
        <f>'Treasury Yields by Qtr'!H11+'Long Term Spreads by Qtr'!H45/10000</f>
        <v>2.4516976369999999E-2</v>
      </c>
      <c r="I46" s="30">
        <f>'Treasury Yields by Qtr'!I11+'Long Term Spreads by Qtr'!I45/10000</f>
        <v>2.1926443455999998E-2</v>
      </c>
      <c r="J46" s="30">
        <f>'Treasury Yields by Qtr'!J11+'Long Term Spreads by Qtr'!J45/10000</f>
        <v>2.3236919276000002E-2</v>
      </c>
    </row>
    <row r="47" spans="1:10" x14ac:dyDescent="0.25">
      <c r="A47" s="79">
        <f t="shared" si="1"/>
        <v>7</v>
      </c>
      <c r="B47" s="30">
        <f>'Treasury Yields by Qtr'!B12+'Long Term Spreads by Qtr'!B46/10000</f>
        <v>3.2992126606364761E-2</v>
      </c>
      <c r="C47" s="30">
        <f>'Treasury Yields by Qtr'!C12+'Long Term Spreads by Qtr'!C46/10000</f>
        <v>3.0605518328666665E-2</v>
      </c>
      <c r="D47" s="30">
        <f>'Treasury Yields by Qtr'!D12+'Long Term Spreads by Qtr'!D46/10000</f>
        <v>2.7888764207333334E-2</v>
      </c>
      <c r="E47" s="30">
        <f>'Treasury Yields by Qtr'!E12+'Long Term Spreads by Qtr'!E46/10000</f>
        <v>3.1383066744333332E-2</v>
      </c>
      <c r="F47" s="30">
        <f>'Treasury Yields by Qtr'!F12+'Long Term Spreads by Qtr'!F46/10000</f>
        <v>2.8521376655999998E-2</v>
      </c>
      <c r="G47" s="30">
        <f>'Treasury Yields by Qtr'!G12+'Long Term Spreads by Qtr'!G46/10000</f>
        <v>3.1463476772333333E-2</v>
      </c>
      <c r="H47" s="30">
        <f>'Treasury Yields by Qtr'!H12+'Long Term Spreads by Qtr'!H46/10000</f>
        <v>2.6311329633666666E-2</v>
      </c>
      <c r="I47" s="30">
        <f>'Treasury Yields by Qtr'!I12+'Long Term Spreads by Qtr'!I46/10000</f>
        <v>2.3553679568666667E-2</v>
      </c>
      <c r="J47" s="30">
        <f>'Treasury Yields by Qtr'!J12+'Long Term Spreads by Qtr'!J46/10000</f>
        <v>2.4687876476999999E-2</v>
      </c>
    </row>
    <row r="48" spans="1:10" x14ac:dyDescent="0.25">
      <c r="A48" s="79">
        <f t="shared" si="1"/>
        <v>8</v>
      </c>
      <c r="B48" s="30">
        <f>'Treasury Yields by Qtr'!B13+'Long Term Spreads by Qtr'!B47/10000</f>
        <v>3.4739543063646648E-2</v>
      </c>
      <c r="C48" s="30">
        <f>'Treasury Yields by Qtr'!C13+'Long Term Spreads by Qtr'!C47/10000</f>
        <v>3.1931838957333335E-2</v>
      </c>
      <c r="D48" s="30">
        <f>'Treasury Yields by Qtr'!D13+'Long Term Spreads by Qtr'!D47/10000</f>
        <v>2.9319865051666665E-2</v>
      </c>
      <c r="E48" s="30">
        <f>'Treasury Yields by Qtr'!E13+'Long Term Spreads by Qtr'!E47/10000</f>
        <v>3.2994659314666663E-2</v>
      </c>
      <c r="F48" s="30">
        <f>'Treasury Yields by Qtr'!F13+'Long Term Spreads by Qtr'!F47/10000</f>
        <v>3.0107039373000001E-2</v>
      </c>
      <c r="G48" s="30">
        <f>'Treasury Yields by Qtr'!G13+'Long Term Spreads by Qtr'!G47/10000</f>
        <v>3.2771189549666666E-2</v>
      </c>
      <c r="H48" s="30">
        <f>'Treasury Yields by Qtr'!H13+'Long Term Spreads by Qtr'!H47/10000</f>
        <v>2.7707428534333334E-2</v>
      </c>
      <c r="I48" s="30">
        <f>'Treasury Yields by Qtr'!I13+'Long Term Spreads by Qtr'!I47/10000</f>
        <v>2.4786573326333335E-2</v>
      </c>
      <c r="J48" s="30">
        <f>'Treasury Yields by Qtr'!J13+'Long Term Spreads by Qtr'!J47/10000</f>
        <v>2.5853947638000002E-2</v>
      </c>
    </row>
    <row r="49" spans="1:10" x14ac:dyDescent="0.25">
      <c r="A49" s="79">
        <f t="shared" si="1"/>
        <v>9</v>
      </c>
      <c r="B49" s="30">
        <f>'Treasury Yields by Qtr'!B14+'Long Term Spreads by Qtr'!B48/10000</f>
        <v>3.6258021522621933E-2</v>
      </c>
      <c r="C49" s="30">
        <f>'Treasury Yields by Qtr'!C14+'Long Term Spreads by Qtr'!C48/10000</f>
        <v>3.3055448116000002E-2</v>
      </c>
      <c r="D49" s="30">
        <f>'Treasury Yields by Qtr'!D14+'Long Term Spreads by Qtr'!D48/10000</f>
        <v>3.0578967211000001E-2</v>
      </c>
      <c r="E49" s="30">
        <f>'Treasury Yields by Qtr'!E14+'Long Term Spreads by Qtr'!E48/10000</f>
        <v>3.4345870302000002E-2</v>
      </c>
      <c r="F49" s="30">
        <f>'Treasury Yields by Qtr'!F14+'Long Term Spreads by Qtr'!F48/10000</f>
        <v>3.1455064566000002E-2</v>
      </c>
      <c r="G49" s="30">
        <f>'Treasury Yields by Qtr'!G14+'Long Term Spreads by Qtr'!G48/10000</f>
        <v>3.3906921115999994E-2</v>
      </c>
      <c r="H49" s="30">
        <f>'Treasury Yields by Qtr'!H14+'Long Term Spreads by Qtr'!H48/10000</f>
        <v>2.885940344E-2</v>
      </c>
      <c r="I49" s="30">
        <f>'Treasury Yields by Qtr'!I14+'Long Term Spreads by Qtr'!I48/10000</f>
        <v>2.5788535341E-2</v>
      </c>
      <c r="J49" s="30">
        <f>'Treasury Yields by Qtr'!J14+'Long Term Spreads by Qtr'!J48/10000</f>
        <v>2.6852861366999999E-2</v>
      </c>
    </row>
    <row r="50" spans="1:10" x14ac:dyDescent="0.25">
      <c r="A50" s="79">
        <f t="shared" si="1"/>
        <v>10</v>
      </c>
      <c r="B50" s="30">
        <f>'Treasury Yields by Qtr'!B15+'Long Term Spreads by Qtr'!B49/10000</f>
        <v>3.7381211633722544E-2</v>
      </c>
      <c r="C50" s="30">
        <f>'Treasury Yields by Qtr'!C15+'Long Term Spreads by Qtr'!C49/10000</f>
        <v>3.3823948217000001E-2</v>
      </c>
      <c r="D50" s="30">
        <f>'Treasury Yields by Qtr'!D15+'Long Term Spreads by Qtr'!D49/10000</f>
        <v>3.1486772199333331E-2</v>
      </c>
      <c r="E50" s="30">
        <f>'Treasury Yields by Qtr'!E15+'Long Term Spreads by Qtr'!E49/10000</f>
        <v>3.5305958866333337E-2</v>
      </c>
      <c r="F50" s="30">
        <f>'Treasury Yields by Qtr'!F15+'Long Term Spreads by Qtr'!F49/10000</f>
        <v>3.2406683979333335E-2</v>
      </c>
      <c r="G50" s="30">
        <f>'Treasury Yields by Qtr'!G15+'Long Term Spreads by Qtr'!G49/10000</f>
        <v>3.4685541247333335E-2</v>
      </c>
      <c r="H50" s="30">
        <f>'Treasury Yields by Qtr'!H15+'Long Term Spreads by Qtr'!H49/10000</f>
        <v>2.9625348205666667E-2</v>
      </c>
      <c r="I50" s="30">
        <f>'Treasury Yields by Qtr'!I15+'Long Term Spreads by Qtr'!I49/10000</f>
        <v>2.6422371206000002E-2</v>
      </c>
      <c r="J50" s="30">
        <f>'Treasury Yields by Qtr'!J15+'Long Term Spreads by Qtr'!J49/10000</f>
        <v>2.7517930178333334E-2</v>
      </c>
    </row>
    <row r="51" spans="1:10" x14ac:dyDescent="0.25">
      <c r="A51" s="79">
        <f t="shared" si="1"/>
        <v>11</v>
      </c>
      <c r="B51" s="30">
        <f>'Treasury Yields by Qtr'!B16+'Long Term Spreads by Qtr'!B50/10000</f>
        <v>3.8346575923131551E-2</v>
      </c>
      <c r="C51" s="30">
        <f>'Treasury Yields by Qtr'!C16+'Long Term Spreads by Qtr'!C50/10000</f>
        <v>3.4487878180000001E-2</v>
      </c>
      <c r="D51" s="30">
        <f>'Treasury Yields by Qtr'!D16+'Long Term Spreads by Qtr'!D50/10000</f>
        <v>3.229003651566667E-2</v>
      </c>
      <c r="E51" s="30">
        <f>'Treasury Yields by Qtr'!E16+'Long Term Spreads by Qtr'!E50/10000</f>
        <v>3.616968387166667E-2</v>
      </c>
      <c r="F51" s="30">
        <f>'Treasury Yields by Qtr'!F16+'Long Term Spreads by Qtr'!F50/10000</f>
        <v>3.325984746866667E-2</v>
      </c>
      <c r="G51" s="30">
        <f>'Treasury Yields by Qtr'!G16+'Long Term Spreads by Qtr'!G50/10000</f>
        <v>3.5390493549666668E-2</v>
      </c>
      <c r="H51" s="30">
        <f>'Treasury Yields by Qtr'!H16+'Long Term Spreads by Qtr'!H50/10000</f>
        <v>3.0311513178333332E-2</v>
      </c>
      <c r="I51" s="30">
        <f>'Treasury Yields by Qtr'!I16+'Long Term Spreads by Qtr'!I50/10000</f>
        <v>2.6998561298999999E-2</v>
      </c>
      <c r="J51" s="30">
        <f>'Treasury Yields by Qtr'!J16+'Long Term Spreads by Qtr'!J50/10000</f>
        <v>2.8141181280666665E-2</v>
      </c>
    </row>
    <row r="52" spans="1:10" x14ac:dyDescent="0.25">
      <c r="A52" s="79">
        <f t="shared" si="1"/>
        <v>12</v>
      </c>
      <c r="B52" s="30">
        <f>'Treasury Yields by Qtr'!B17+'Long Term Spreads by Qtr'!B51/10000</f>
        <v>3.917579829537976E-2</v>
      </c>
      <c r="C52" s="30">
        <f>'Treasury Yields by Qtr'!C17+'Long Term Spreads by Qtr'!C51/10000</f>
        <v>3.5073702245000005E-2</v>
      </c>
      <c r="D52" s="30">
        <f>'Treasury Yields by Qtr'!D17+'Long Term Spreads by Qtr'!D51/10000</f>
        <v>3.3007270625000001E-2</v>
      </c>
      <c r="E52" s="30">
        <f>'Treasury Yields by Qtr'!E17+'Long Term Spreads by Qtr'!E51/10000</f>
        <v>3.6978739836000002E-2</v>
      </c>
      <c r="F52" s="30">
        <f>'Treasury Yields by Qtr'!F17+'Long Term Spreads by Qtr'!F51/10000</f>
        <v>3.4052287818000002E-2</v>
      </c>
      <c r="G52" s="30">
        <f>'Treasury Yields by Qtr'!G17+'Long Term Spreads by Qtr'!G51/10000</f>
        <v>3.6048659458000003E-2</v>
      </c>
      <c r="H52" s="30">
        <f>'Treasury Yields by Qtr'!H17+'Long Term Spreads by Qtr'!H51/10000</f>
        <v>3.0963225107E-2</v>
      </c>
      <c r="I52" s="30">
        <f>'Treasury Yields by Qtr'!I17+'Long Term Spreads by Qtr'!I51/10000</f>
        <v>2.7564857082000002E-2</v>
      </c>
      <c r="J52" s="30">
        <f>'Treasury Yields by Qtr'!J17+'Long Term Spreads by Qtr'!J51/10000</f>
        <v>2.8757595976999999E-2</v>
      </c>
    </row>
    <row r="53" spans="1:10" x14ac:dyDescent="0.25">
      <c r="A53" s="79">
        <f t="shared" si="1"/>
        <v>13</v>
      </c>
      <c r="B53" s="30">
        <f>'Treasury Yields by Qtr'!B18+'Long Term Spreads by Qtr'!B52/10000</f>
        <v>3.989808403620887E-2</v>
      </c>
      <c r="C53" s="30">
        <f>'Treasury Yields by Qtr'!C18+'Long Term Spreads by Qtr'!C52/10000</f>
        <v>3.5600898699000003E-2</v>
      </c>
      <c r="D53" s="30">
        <f>'Treasury Yields by Qtr'!D18+'Long Term Spreads by Qtr'!D52/10000</f>
        <v>3.3656311833333334E-2</v>
      </c>
      <c r="E53" s="30">
        <f>'Treasury Yields by Qtr'!E18+'Long Term Spreads by Qtr'!E52/10000</f>
        <v>3.7747219000333336E-2</v>
      </c>
      <c r="F53" s="30">
        <f>'Treasury Yields by Qtr'!F18+'Long Term Spreads by Qtr'!F52/10000</f>
        <v>3.4808637245333333E-2</v>
      </c>
      <c r="G53" s="30">
        <f>'Treasury Yields by Qtr'!G18+'Long Term Spreads by Qtr'!G52/10000</f>
        <v>3.6676054277333336E-2</v>
      </c>
      <c r="H53" s="30">
        <f>'Treasury Yields by Qtr'!H18+'Long Term Spreads by Qtr'!H52/10000</f>
        <v>3.1608788387666668E-2</v>
      </c>
      <c r="I53" s="30">
        <f>'Treasury Yields by Qtr'!I18+'Long Term Spreads by Qtr'!I52/10000</f>
        <v>2.8152329058000001E-2</v>
      </c>
      <c r="J53" s="30">
        <f>'Treasury Yields by Qtr'!J18+'Long Term Spreads by Qtr'!J52/10000</f>
        <v>2.9387623304333334E-2</v>
      </c>
    </row>
    <row r="54" spans="1:10" x14ac:dyDescent="0.25">
      <c r="A54" s="79">
        <f t="shared" si="1"/>
        <v>14</v>
      </c>
      <c r="B54" s="30">
        <f>'Treasury Yields by Qtr'!B19+'Long Term Spreads by Qtr'!B53/10000</f>
        <v>4.0536872968545079E-2</v>
      </c>
      <c r="C54" s="30">
        <f>'Treasury Yields by Qtr'!C19+'Long Term Spreads by Qtr'!C53/10000</f>
        <v>3.6083674644000002E-2</v>
      </c>
      <c r="D54" s="30">
        <f>'Treasury Yields by Qtr'!D19+'Long Term Spreads by Qtr'!D53/10000</f>
        <v>3.4250234107666665E-2</v>
      </c>
      <c r="E54" s="30">
        <f>'Treasury Yields by Qtr'!E19+'Long Term Spreads by Qtr'!E53/10000</f>
        <v>3.8479024791666663E-2</v>
      </c>
      <c r="F54" s="30">
        <f>'Treasury Yields by Qtr'!F19+'Long Term Spreads by Qtr'!F53/10000</f>
        <v>3.5531597112666666E-2</v>
      </c>
      <c r="G54" s="30">
        <f>'Treasury Yields by Qtr'!G19+'Long Term Spreads by Qtr'!G53/10000</f>
        <v>3.7275710975666669E-2</v>
      </c>
      <c r="H54" s="30">
        <f>'Treasury Yields by Qtr'!H19+'Long Term Spreads by Qtr'!H53/10000</f>
        <v>3.2262259032333332E-2</v>
      </c>
      <c r="I54" s="30">
        <f>'Treasury Yields by Qtr'!I19+'Long Term Spreads by Qtr'!I53/10000</f>
        <v>2.8772682184999995E-2</v>
      </c>
      <c r="J54" s="30">
        <f>'Treasury Yields by Qtr'!J19+'Long Term Spreads by Qtr'!J53/10000</f>
        <v>3.0033983751666667E-2</v>
      </c>
    </row>
    <row r="55" spans="1:10" x14ac:dyDescent="0.25">
      <c r="A55" s="79">
        <f t="shared" si="1"/>
        <v>15</v>
      </c>
      <c r="B55" s="30">
        <f>'Treasury Yields by Qtr'!B20+'Long Term Spreads by Qtr'!B54/10000</f>
        <v>4.1108829399245088E-2</v>
      </c>
      <c r="C55" s="30">
        <f>'Treasury Yields by Qtr'!C20+'Long Term Spreads by Qtr'!C54/10000</f>
        <v>3.6532221045E-2</v>
      </c>
      <c r="D55" s="30">
        <f>'Treasury Yields by Qtr'!D20+'Long Term Spreads by Qtr'!D54/10000</f>
        <v>3.4798852516999997E-2</v>
      </c>
      <c r="E55" s="30">
        <f>'Treasury Yields by Qtr'!E20+'Long Term Spreads by Qtr'!E54/10000</f>
        <v>3.9177074797999999E-2</v>
      </c>
      <c r="F55" s="30">
        <f>'Treasury Yields by Qtr'!F20+'Long Term Spreads by Qtr'!F54/10000</f>
        <v>3.6225818230999997E-2</v>
      </c>
      <c r="G55" s="30">
        <f>'Treasury Yields by Qtr'!G20+'Long Term Spreads by Qtr'!G54/10000</f>
        <v>3.7852775148999998E-2</v>
      </c>
      <c r="H55" s="30">
        <f>'Treasury Yields by Qtr'!H20+'Long Term Spreads by Qtr'!H54/10000</f>
        <v>3.2918334529999996E-2</v>
      </c>
      <c r="I55" s="30">
        <f>'Treasury Yields by Qtr'!I20+'Long Term Spreads by Qtr'!I54/10000</f>
        <v>2.9415290113000002E-2</v>
      </c>
      <c r="J55" s="30">
        <f>'Treasury Yields by Qtr'!J20+'Long Term Spreads by Qtr'!J54/10000</f>
        <v>3.0686919797000001E-2</v>
      </c>
    </row>
    <row r="56" spans="1:10" x14ac:dyDescent="0.25">
      <c r="A56" s="79">
        <f t="shared" si="1"/>
        <v>16</v>
      </c>
      <c r="B56" s="30">
        <f>'Treasury Yields by Qtr'!B21+'Long Term Spreads by Qtr'!B55/10000</f>
        <v>4.1627015921331292E-2</v>
      </c>
      <c r="C56" s="30">
        <f>'Treasury Yields by Qtr'!C21+'Long Term Spreads by Qtr'!C55/10000</f>
        <v>3.6954613077000001E-2</v>
      </c>
      <c r="D56" s="30">
        <f>'Treasury Yields by Qtr'!D21+'Long Term Spreads by Qtr'!D55/10000</f>
        <v>3.5309270439333337E-2</v>
      </c>
      <c r="E56" s="30">
        <f>'Treasury Yields by Qtr'!E21+'Long Term Spreads by Qtr'!E55/10000</f>
        <v>3.9842925005333332E-2</v>
      </c>
      <c r="F56" s="30">
        <f>'Treasury Yields by Qtr'!F21+'Long Term Spreads by Qtr'!F55/10000</f>
        <v>3.6892876269333338E-2</v>
      </c>
      <c r="G56" s="30">
        <f>'Treasury Yields by Qtr'!G21+'Long Term Spreads by Qtr'!G55/10000</f>
        <v>3.8409854615333333E-2</v>
      </c>
      <c r="H56" s="30">
        <f>'Treasury Yields by Qtr'!H21+'Long Term Spreads by Qtr'!H55/10000</f>
        <v>3.3573190930666671E-2</v>
      </c>
      <c r="I56" s="30">
        <f>'Treasury Yields by Qtr'!I21+'Long Term Spreads by Qtr'!I55/10000</f>
        <v>3.0071890205E-2</v>
      </c>
      <c r="J56" s="30">
        <f>'Treasury Yields by Qtr'!J21+'Long Term Spreads by Qtr'!J55/10000</f>
        <v>3.1340113677333331E-2</v>
      </c>
    </row>
    <row r="57" spans="1:10" x14ac:dyDescent="0.25">
      <c r="A57" s="79">
        <f t="shared" si="1"/>
        <v>17</v>
      </c>
      <c r="B57" s="30">
        <f>'Treasury Yields by Qtr'!B22+'Long Term Spreads by Qtr'!B56/10000</f>
        <v>4.210130566784321E-2</v>
      </c>
      <c r="C57" s="30">
        <f>'Treasury Yields by Qtr'!C22+'Long Term Spreads by Qtr'!C56/10000</f>
        <v>3.7357024964E-2</v>
      </c>
      <c r="D57" s="30">
        <f>'Treasury Yields by Qtr'!D22+'Long Term Spreads by Qtr'!D56/10000</f>
        <v>3.5786908532666667E-2</v>
      </c>
      <c r="E57" s="30">
        <f>'Treasury Yields by Qtr'!E22+'Long Term Spreads by Qtr'!E56/10000</f>
        <v>4.0477447893666668E-2</v>
      </c>
      <c r="F57" s="30">
        <f>'Treasury Yields by Qtr'!F22+'Long Term Spreads by Qtr'!F56/10000</f>
        <v>3.7535285716666672E-2</v>
      </c>
      <c r="G57" s="30">
        <f>'Treasury Yields by Qtr'!G22+'Long Term Spreads by Qtr'!G56/10000</f>
        <v>3.8949931931666668E-2</v>
      </c>
      <c r="H57" s="30">
        <f>'Treasury Yields by Qtr'!H22+'Long Term Spreads by Qtr'!H56/10000</f>
        <v>3.421976042233333E-2</v>
      </c>
      <c r="I57" s="30">
        <f>'Treasury Yields by Qtr'!I22+'Long Term Spreads by Qtr'!I56/10000</f>
        <v>3.0731994860999999E-2</v>
      </c>
      <c r="J57" s="30">
        <f>'Treasury Yields by Qtr'!J22+'Long Term Spreads by Qtr'!J56/10000</f>
        <v>3.1984123113666663E-2</v>
      </c>
    </row>
    <row r="58" spans="1:10" x14ac:dyDescent="0.25">
      <c r="A58" s="79">
        <f t="shared" si="1"/>
        <v>18</v>
      </c>
      <c r="B58" s="30">
        <f>'Treasury Yields by Qtr'!B23+'Long Term Spreads by Qtr'!B57/10000</f>
        <v>4.2539598334348422E-2</v>
      </c>
      <c r="C58" s="30">
        <f>'Treasury Yields by Qtr'!C23+'Long Term Spreads by Qtr'!C57/10000</f>
        <v>3.7744450006000005E-2</v>
      </c>
      <c r="D58" s="30">
        <f>'Treasury Yields by Qtr'!D23+'Long Term Spreads by Qtr'!D57/10000</f>
        <v>3.6235539560000002E-2</v>
      </c>
      <c r="E58" s="30">
        <f>'Treasury Yields by Qtr'!E23+'Long Term Spreads by Qtr'!E57/10000</f>
        <v>4.1080342277999997E-2</v>
      </c>
      <c r="F58" s="30">
        <f>'Treasury Yields by Qtr'!F23+'Long Term Spreads by Qtr'!F57/10000</f>
        <v>3.8150546818000002E-2</v>
      </c>
      <c r="G58" s="30">
        <f>'Treasury Yields by Qtr'!G23+'Long Term Spreads by Qtr'!G57/10000</f>
        <v>3.9471901043000003E-2</v>
      </c>
      <c r="H58" s="30">
        <f>'Treasury Yields by Qtr'!H23+'Long Term Spreads by Qtr'!H57/10000</f>
        <v>3.4855694503000002E-2</v>
      </c>
      <c r="I58" s="30">
        <f>'Treasury Yields by Qtr'!I23+'Long Term Spreads by Qtr'!I57/10000</f>
        <v>3.1390645912999997E-2</v>
      </c>
      <c r="J58" s="30">
        <f>'Treasury Yields by Qtr'!J23+'Long Term Spreads by Qtr'!J57/10000</f>
        <v>3.2615102383E-2</v>
      </c>
    </row>
    <row r="59" spans="1:10" x14ac:dyDescent="0.25">
      <c r="A59" s="79">
        <f t="shared" si="1"/>
        <v>19</v>
      </c>
      <c r="B59" s="30">
        <f>'Treasury Yields by Qtr'!B24+'Long Term Spreads by Qtr'!B58/10000</f>
        <v>4.2947749306248728E-2</v>
      </c>
      <c r="C59" s="30">
        <f>'Treasury Yields by Qtr'!C24+'Long Term Spreads by Qtr'!C58/10000</f>
        <v>3.8120684848000005E-2</v>
      </c>
      <c r="D59" s="30">
        <f>'Treasury Yields by Qtr'!D24+'Long Term Spreads by Qtr'!D58/10000</f>
        <v>3.6658332067333335E-2</v>
      </c>
      <c r="E59" s="30">
        <f>'Treasury Yields by Qtr'!E24+'Long Term Spreads by Qtr'!E58/10000</f>
        <v>4.1651343924333332E-2</v>
      </c>
      <c r="F59" s="30">
        <f>'Treasury Yields by Qtr'!F24+'Long Term Spreads by Qtr'!F58/10000</f>
        <v>3.8740080076333332E-2</v>
      </c>
      <c r="G59" s="30">
        <f>'Treasury Yields by Qtr'!G24+'Long Term Spreads by Qtr'!G58/10000</f>
        <v>3.9977795107333333E-2</v>
      </c>
      <c r="H59" s="30">
        <f>'Treasury Yields by Qtr'!H24+'Long Term Spreads by Qtr'!H58/10000</f>
        <v>3.5477732188666664E-2</v>
      </c>
      <c r="I59" s="30">
        <f>'Treasury Yields by Qtr'!I24+'Long Term Spreads by Qtr'!I58/10000</f>
        <v>3.2042784677000002E-2</v>
      </c>
      <c r="J59" s="30">
        <f>'Treasury Yields by Qtr'!J24+'Long Term Spreads by Qtr'!J58/10000</f>
        <v>3.3228227132333338E-2</v>
      </c>
    </row>
    <row r="60" spans="1:10" x14ac:dyDescent="0.25">
      <c r="A60" s="79">
        <f t="shared" si="1"/>
        <v>20</v>
      </c>
      <c r="B60" s="30">
        <f>'Treasury Yields by Qtr'!B25+'Long Term Spreads by Qtr'!B59/10000</f>
        <v>4.3330975768144445E-2</v>
      </c>
      <c r="C60" s="30">
        <f>'Treasury Yields by Qtr'!C25+'Long Term Spreads by Qtr'!C59/10000</f>
        <v>3.8489124080999998E-2</v>
      </c>
      <c r="D60" s="30">
        <f>'Treasury Yields by Qtr'!D25+'Long Term Spreads by Qtr'!D59/10000</f>
        <v>3.7057610908666667E-2</v>
      </c>
      <c r="E60" s="30">
        <f>'Treasury Yields by Qtr'!E25+'Long Term Spreads by Qtr'!E59/10000</f>
        <v>4.2189572565666668E-2</v>
      </c>
      <c r="F60" s="30">
        <f>'Treasury Yields by Qtr'!F25+'Long Term Spreads by Qtr'!F59/10000</f>
        <v>3.9303378382666662E-2</v>
      </c>
      <c r="G60" s="30">
        <f>'Treasury Yields by Qtr'!G25+'Long Term Spreads by Qtr'!G59/10000</f>
        <v>4.0467891153666669E-2</v>
      </c>
      <c r="H60" s="30">
        <f>'Treasury Yields by Qtr'!H25+'Long Term Spreads by Qtr'!H59/10000</f>
        <v>3.6084145205333332E-2</v>
      </c>
      <c r="I60" s="30">
        <f>'Treasury Yields by Qtr'!I25+'Long Term Spreads by Qtr'!I59/10000</f>
        <v>3.2685054036E-2</v>
      </c>
      <c r="J60" s="30">
        <f>'Treasury Yields by Qtr'!J25+'Long Term Spreads by Qtr'!J59/10000</f>
        <v>3.3820627116666668E-2</v>
      </c>
    </row>
    <row r="61" spans="1:10" x14ac:dyDescent="0.25">
      <c r="A61" s="79">
        <f t="shared" si="1"/>
        <v>21</v>
      </c>
      <c r="B61" s="30">
        <f>'Treasury Yields by Qtr'!B26+'Long Term Spreads by Qtr'!B60/10000</f>
        <v>4.3693422090785944E-2</v>
      </c>
      <c r="C61" s="30">
        <f>'Treasury Yields by Qtr'!C26+'Long Term Spreads by Qtr'!C60/10000</f>
        <v>3.8852570871999996E-2</v>
      </c>
      <c r="D61" s="30">
        <f>'Treasury Yields by Qtr'!D26+'Long Term Spreads by Qtr'!D60/10000</f>
        <v>3.7435235120999999E-2</v>
      </c>
      <c r="E61" s="30">
        <f>'Treasury Yields by Qtr'!E26+'Long Term Spreads by Qtr'!E60/10000</f>
        <v>4.2693919646E-2</v>
      </c>
      <c r="F61" s="30">
        <f>'Treasury Yields by Qtr'!F26+'Long Term Spreads by Qtr'!F60/10000</f>
        <v>3.9845368786999999E-2</v>
      </c>
      <c r="G61" s="30">
        <f>'Treasury Yields by Qtr'!G26+'Long Term Spreads by Qtr'!G60/10000</f>
        <v>4.0947489813000004E-2</v>
      </c>
      <c r="H61" s="30">
        <f>'Treasury Yields by Qtr'!H26+'Long Term Spreads by Qtr'!H60/10000</f>
        <v>3.6673964707000004E-2</v>
      </c>
      <c r="I61" s="30">
        <f>'Treasury Yields by Qtr'!I26+'Long Term Spreads by Qtr'!I60/10000</f>
        <v>3.3315242380999997E-2</v>
      </c>
      <c r="J61" s="30">
        <f>'Treasury Yields by Qtr'!J26+'Long Term Spreads by Qtr'!J60/10000</f>
        <v>3.4389509855E-2</v>
      </c>
    </row>
    <row r="62" spans="1:10" x14ac:dyDescent="0.25">
      <c r="A62" s="79">
        <f t="shared" si="1"/>
        <v>22</v>
      </c>
      <c r="B62" s="30">
        <f>'Treasury Yields by Qtr'!B27+'Long Term Spreads by Qtr'!B61/10000</f>
        <v>4.4038715237176652E-2</v>
      </c>
      <c r="C62" s="30">
        <f>'Treasury Yields by Qtr'!C27+'Long Term Spreads by Qtr'!C61/10000</f>
        <v>3.9213489418E-2</v>
      </c>
      <c r="D62" s="30">
        <f>'Treasury Yields by Qtr'!D27+'Long Term Spreads by Qtr'!D61/10000</f>
        <v>3.7792306735333334E-2</v>
      </c>
      <c r="E62" s="30">
        <f>'Treasury Yields by Qtr'!E27+'Long Term Spreads by Qtr'!E61/10000</f>
        <v>4.3162480284333338E-2</v>
      </c>
      <c r="F62" s="30">
        <f>'Treasury Yields by Qtr'!F27+'Long Term Spreads by Qtr'!F61/10000</f>
        <v>4.0353596722333337E-2</v>
      </c>
      <c r="G62" s="30">
        <f>'Treasury Yields by Qtr'!G27+'Long Term Spreads by Qtr'!G61/10000</f>
        <v>4.1406308462333334E-2</v>
      </c>
      <c r="H62" s="30">
        <f>'Treasury Yields by Qtr'!H27+'Long Term Spreads by Qtr'!H61/10000</f>
        <v>3.7236387744666664E-2</v>
      </c>
      <c r="I62" s="30">
        <f>'Treasury Yields by Qtr'!I27+'Long Term Spreads by Qtr'!I61/10000</f>
        <v>3.3921920243999995E-2</v>
      </c>
      <c r="J62" s="30">
        <f>'Treasury Yields by Qtr'!J27+'Long Term Spreads by Qtr'!J61/10000</f>
        <v>3.4924748897333338E-2</v>
      </c>
    </row>
    <row r="63" spans="1:10" x14ac:dyDescent="0.25">
      <c r="A63" s="79">
        <f t="shared" si="1"/>
        <v>23</v>
      </c>
      <c r="B63" s="30">
        <f>'Treasury Yields by Qtr'!B28+'Long Term Spreads by Qtr'!B62/10000</f>
        <v>4.4369549276319066E-2</v>
      </c>
      <c r="C63" s="30">
        <f>'Treasury Yields by Qtr'!C28+'Long Term Spreads by Qtr'!C62/10000</f>
        <v>3.9573780635999999E-2</v>
      </c>
      <c r="D63" s="30">
        <f>'Treasury Yields by Qtr'!D28+'Long Term Spreads by Qtr'!D62/10000</f>
        <v>3.812992026866667E-2</v>
      </c>
      <c r="E63" s="30">
        <f>'Treasury Yields by Qtr'!E28+'Long Term Spreads by Qtr'!E62/10000</f>
        <v>4.359358934666667E-2</v>
      </c>
      <c r="F63" s="30">
        <f>'Treasury Yields by Qtr'!F28+'Long Term Spreads by Qtr'!F62/10000</f>
        <v>4.0832597059666666E-2</v>
      </c>
      <c r="G63" s="30">
        <f>'Treasury Yields by Qtr'!G28+'Long Term Spreads by Qtr'!G62/10000</f>
        <v>4.1849282682666668E-2</v>
      </c>
      <c r="H63" s="30">
        <f>'Treasury Yields by Qtr'!H28+'Long Term Spreads by Qtr'!H62/10000</f>
        <v>3.7773428785333331E-2</v>
      </c>
      <c r="I63" s="30">
        <f>'Treasury Yields by Qtr'!I28+'Long Term Spreads by Qtr'!I62/10000</f>
        <v>3.4506099785000001E-2</v>
      </c>
      <c r="J63" s="30">
        <f>'Treasury Yields by Qtr'!J28+'Long Term Spreads by Qtr'!J62/10000</f>
        <v>3.5426588614666667E-2</v>
      </c>
    </row>
    <row r="64" spans="1:10" x14ac:dyDescent="0.25">
      <c r="A64" s="79">
        <f t="shared" si="1"/>
        <v>24</v>
      </c>
      <c r="B64" s="30">
        <f>'Treasury Yields by Qtr'!B29+'Long Term Spreads by Qtr'!B63/10000</f>
        <v>4.4688635098000376E-2</v>
      </c>
      <c r="C64" s="30">
        <f>'Treasury Yields by Qtr'!C29+'Long Term Spreads by Qtr'!C63/10000</f>
        <v>3.9935414545999998E-2</v>
      </c>
      <c r="D64" s="30">
        <f>'Treasury Yields by Qtr'!D29+'Long Term Spreads by Qtr'!D63/10000</f>
        <v>3.8448772987000002E-2</v>
      </c>
      <c r="E64" s="30">
        <f>'Treasury Yields by Qtr'!E29+'Long Term Spreads by Qtr'!E63/10000</f>
        <v>4.3985155613000003E-2</v>
      </c>
      <c r="F64" s="30">
        <f>'Treasury Yields by Qtr'!F29+'Long Term Spreads by Qtr'!F63/10000</f>
        <v>4.1280956586999998E-2</v>
      </c>
      <c r="G64" s="30">
        <f>'Treasury Yields by Qtr'!G29+'Long Term Spreads by Qtr'!G63/10000</f>
        <v>4.2275886887E-2</v>
      </c>
      <c r="H64" s="30">
        <f>'Treasury Yields by Qtr'!H29+'Long Term Spreads by Qtr'!H63/10000</f>
        <v>3.8283284496999997E-2</v>
      </c>
      <c r="I64" s="30">
        <f>'Treasury Yields by Qtr'!I29+'Long Term Spreads by Qtr'!I63/10000</f>
        <v>3.5065565797000001E-2</v>
      </c>
      <c r="J64" s="30">
        <f>'Treasury Yields by Qtr'!J29+'Long Term Spreads by Qtr'!J63/10000</f>
        <v>3.5892320988999998E-2</v>
      </c>
    </row>
    <row r="65" spans="1:10" x14ac:dyDescent="0.25">
      <c r="A65" s="79">
        <f t="shared" si="1"/>
        <v>25</v>
      </c>
      <c r="B65" s="30">
        <f>'Treasury Yields by Qtr'!B30+'Long Term Spreads by Qtr'!B64/10000</f>
        <v>4.4998225865196695E-2</v>
      </c>
      <c r="C65" s="30">
        <f>'Treasury Yields by Qtr'!C30+'Long Term Spreads by Qtr'!C64/10000</f>
        <v>4.0300074429999999E-2</v>
      </c>
      <c r="D65" s="30">
        <f>'Treasury Yields by Qtr'!D30+'Long Term Spreads by Qtr'!D64/10000</f>
        <v>3.8749437216333331E-2</v>
      </c>
      <c r="E65" s="30">
        <f>'Treasury Yields by Qtr'!E30+'Long Term Spreads by Qtr'!E64/10000</f>
        <v>4.4334997611333332E-2</v>
      </c>
      <c r="F65" s="30">
        <f>'Treasury Yields by Qtr'!F30+'Long Term Spreads by Qtr'!F64/10000</f>
        <v>4.1697714916333332E-2</v>
      </c>
      <c r="G65" s="30">
        <f>'Treasury Yields by Qtr'!G30+'Long Term Spreads by Qtr'!G64/10000</f>
        <v>4.2686376316333333E-2</v>
      </c>
      <c r="H65" s="30">
        <f>'Treasury Yields by Qtr'!H30+'Long Term Spreads by Qtr'!H64/10000</f>
        <v>3.8760976742666667E-2</v>
      </c>
      <c r="I65" s="30">
        <f>'Treasury Yields by Qtr'!I30+'Long Term Spreads by Qtr'!I64/10000</f>
        <v>3.5594704721999999E-2</v>
      </c>
      <c r="J65" s="30">
        <f>'Treasury Yields by Qtr'!J30+'Long Term Spreads by Qtr'!J64/10000</f>
        <v>3.631649937433333E-2</v>
      </c>
    </row>
    <row r="66" spans="1:10" x14ac:dyDescent="0.25">
      <c r="A66" s="79">
        <f t="shared" si="1"/>
        <v>26</v>
      </c>
      <c r="B66" s="30">
        <f>'Treasury Yields by Qtr'!B31+'Long Term Spreads by Qtr'!B65/10000</f>
        <v>4.5300447368974393E-2</v>
      </c>
      <c r="C66" s="30">
        <f>'Treasury Yields by Qtr'!C31+'Long Term Spreads by Qtr'!C65/10000</f>
        <v>4.0669378664E-2</v>
      </c>
      <c r="D66" s="30">
        <f>'Treasury Yields by Qtr'!D31+'Long Term Spreads by Qtr'!D65/10000</f>
        <v>3.9031992815666668E-2</v>
      </c>
      <c r="E66" s="30">
        <f>'Treasury Yields by Qtr'!E31+'Long Term Spreads by Qtr'!E65/10000</f>
        <v>4.4640291685666668E-2</v>
      </c>
      <c r="F66" s="30">
        <f>'Treasury Yields by Qtr'!F31+'Long Term Spreads by Qtr'!F65/10000</f>
        <v>4.2079359993666667E-2</v>
      </c>
      <c r="G66" s="30">
        <f>'Treasury Yields by Qtr'!G31+'Long Term Spreads by Qtr'!G65/10000</f>
        <v>4.3078404221666672E-2</v>
      </c>
      <c r="H66" s="30">
        <f>'Treasury Yields by Qtr'!H31+'Long Term Spreads by Qtr'!H65/10000</f>
        <v>3.9204744706333332E-2</v>
      </c>
      <c r="I66" s="30">
        <f>'Treasury Yields by Qtr'!I31+'Long Term Spreads by Qtr'!I65/10000</f>
        <v>3.6091438226E-2</v>
      </c>
      <c r="J66" s="30">
        <f>'Treasury Yields by Qtr'!J31+'Long Term Spreads by Qtr'!J65/10000</f>
        <v>3.6696598959666669E-2</v>
      </c>
    </row>
    <row r="67" spans="1:10" x14ac:dyDescent="0.25">
      <c r="A67" s="79">
        <f t="shared" si="1"/>
        <v>27</v>
      </c>
      <c r="B67" s="30">
        <f>'Treasury Yields by Qtr'!B32+'Long Term Spreads by Qtr'!B66/10000</f>
        <v>4.5596851708041009E-2</v>
      </c>
      <c r="C67" s="30">
        <f>'Treasury Yields by Qtr'!C32+'Long Term Spreads by Qtr'!C66/10000</f>
        <v>4.1044593825000003E-2</v>
      </c>
      <c r="D67" s="30">
        <f>'Treasury Yields by Qtr'!D32+'Long Term Spreads by Qtr'!D66/10000</f>
        <v>3.9296674754999997E-2</v>
      </c>
      <c r="E67" s="30">
        <f>'Treasury Yields by Qtr'!E32+'Long Term Spreads by Qtr'!E66/10000</f>
        <v>4.489849345E-2</v>
      </c>
      <c r="F67" s="30">
        <f>'Treasury Yields by Qtr'!F32+'Long Term Spreads by Qtr'!F66/10000</f>
        <v>4.2424850266E-2</v>
      </c>
      <c r="G67" s="30">
        <f>'Treasury Yields by Qtr'!G32+'Long Term Spreads by Qtr'!G66/10000</f>
        <v>4.3451911265000004E-2</v>
      </c>
      <c r="H67" s="30">
        <f>'Treasury Yields by Qtr'!H32+'Long Term Spreads by Qtr'!H66/10000</f>
        <v>3.9611528708999998E-2</v>
      </c>
      <c r="I67" s="30">
        <f>'Treasury Yields by Qtr'!I32+'Long Term Spreads by Qtr'!I66/10000</f>
        <v>3.6552369502999997E-2</v>
      </c>
      <c r="J67" s="30">
        <f>'Treasury Yields by Qtr'!J32+'Long Term Spreads by Qtr'!J66/10000</f>
        <v>3.7028819491000002E-2</v>
      </c>
    </row>
    <row r="68" spans="1:10" x14ac:dyDescent="0.25">
      <c r="A68" s="79">
        <f t="shared" si="1"/>
        <v>28</v>
      </c>
      <c r="B68" s="30">
        <f>'Treasury Yields by Qtr'!B33+'Long Term Spreads by Qtr'!B67/10000</f>
        <v>4.5889230045150525E-2</v>
      </c>
      <c r="C68" s="30">
        <f>'Treasury Yields by Qtr'!C33+'Long Term Spreads by Qtr'!C67/10000</f>
        <v>4.1427170038000005E-2</v>
      </c>
      <c r="D68" s="30">
        <f>'Treasury Yields by Qtr'!D33+'Long Term Spreads by Qtr'!D67/10000</f>
        <v>3.9543488729333331E-2</v>
      </c>
      <c r="E68" s="30">
        <f>'Treasury Yields by Qtr'!E33+'Long Term Spreads by Qtr'!E67/10000</f>
        <v>4.5106746681333333E-2</v>
      </c>
      <c r="F68" s="30">
        <f>'Treasury Yields by Qtr'!F33+'Long Term Spreads by Qtr'!F67/10000</f>
        <v>4.2731880110333333E-2</v>
      </c>
      <c r="G68" s="30">
        <f>'Treasury Yields by Qtr'!G33+'Long Term Spreads by Qtr'!G67/10000</f>
        <v>4.3806038437333335E-2</v>
      </c>
      <c r="H68" s="30">
        <f>'Treasury Yields by Qtr'!H33+'Long Term Spreads by Qtr'!H67/10000</f>
        <v>3.9978877592666662E-2</v>
      </c>
      <c r="I68" s="30">
        <f>'Treasury Yields by Qtr'!I33+'Long Term Spreads by Qtr'!I67/10000</f>
        <v>3.6974882302000002E-2</v>
      </c>
      <c r="J68" s="30">
        <f>'Treasury Yields by Qtr'!J33+'Long Term Spreads by Qtr'!J67/10000</f>
        <v>3.730997179933334E-2</v>
      </c>
    </row>
    <row r="69" spans="1:10" x14ac:dyDescent="0.25">
      <c r="A69" s="79">
        <f t="shared" si="1"/>
        <v>29</v>
      </c>
      <c r="B69" s="30">
        <f>'Treasury Yields by Qtr'!B34+'Long Term Spreads by Qtr'!B68/10000</f>
        <v>4.6179097763546728E-2</v>
      </c>
      <c r="C69" s="30">
        <f>'Treasury Yields by Qtr'!C34+'Long Term Spreads by Qtr'!C68/10000</f>
        <v>4.1818429896000001E-2</v>
      </c>
      <c r="D69" s="30">
        <f>'Treasury Yields by Qtr'!D34+'Long Term Spreads by Qtr'!D68/10000</f>
        <v>3.9772402351666666E-2</v>
      </c>
      <c r="E69" s="30">
        <f>'Treasury Yields by Qtr'!E34+'Long Term Spreads by Qtr'!E68/10000</f>
        <v>4.5262174512666668E-2</v>
      </c>
      <c r="F69" s="30">
        <f>'Treasury Yields by Qtr'!F34+'Long Term Spreads by Qtr'!F68/10000</f>
        <v>4.299862098066666E-2</v>
      </c>
      <c r="G69" s="30">
        <f>'Treasury Yields by Qtr'!G34+'Long Term Spreads by Qtr'!G68/10000</f>
        <v>4.4140195468666668E-2</v>
      </c>
      <c r="H69" s="30">
        <f>'Treasury Yields by Qtr'!H34+'Long Term Spreads by Qtr'!H68/10000</f>
        <v>4.0302298153333332E-2</v>
      </c>
      <c r="I69" s="30">
        <f>'Treasury Yields by Qtr'!I34+'Long Term Spreads by Qtr'!I68/10000</f>
        <v>3.7354098108999999E-2</v>
      </c>
      <c r="J69" s="30">
        <f>'Treasury Yields by Qtr'!J34+'Long Term Spreads by Qtr'!J68/10000</f>
        <v>3.753539565766667E-2</v>
      </c>
    </row>
    <row r="70" spans="1:10" x14ac:dyDescent="0.25">
      <c r="A70" s="79">
        <f t="shared" si="1"/>
        <v>30</v>
      </c>
      <c r="B70" s="30">
        <f>'Treasury Yields by Qtr'!B35+'Long Term Spreads by Qtr'!B69/10000</f>
        <v>4.6467994475762234E-2</v>
      </c>
      <c r="C70" s="30">
        <f>'Treasury Yields by Qtr'!C35+'Long Term Spreads by Qtr'!C69/10000</f>
        <v>4.2219721262E-2</v>
      </c>
      <c r="D70" s="30">
        <f>'Treasury Yields by Qtr'!D35+'Long Term Spreads by Qtr'!D69/10000</f>
        <v>3.9983034816000004E-2</v>
      </c>
      <c r="E70" s="30">
        <f>'Treasury Yields by Qtr'!E35+'Long Term Spreads by Qtr'!E69/10000</f>
        <v>4.5361432202E-2</v>
      </c>
      <c r="F70" s="30">
        <f>'Treasury Yields by Qtr'!F35+'Long Term Spreads by Qtr'!F69/10000</f>
        <v>4.3221705028999996E-2</v>
      </c>
      <c r="G70" s="30">
        <f>'Treasury Yields by Qtr'!G35+'Long Term Spreads by Qtr'!G69/10000</f>
        <v>4.4452107313999997E-2</v>
      </c>
      <c r="H70" s="30">
        <f>'Treasury Yields by Qtr'!H35+'Long Term Spreads by Qtr'!H69/10000</f>
        <v>4.0579266597000001E-2</v>
      </c>
      <c r="I70" s="30">
        <f>'Treasury Yields by Qtr'!I35+'Long Term Spreads by Qtr'!I69/10000</f>
        <v>3.7687335279999998E-2</v>
      </c>
      <c r="J70" s="30">
        <f>'Treasury Yields by Qtr'!J35+'Long Term Spreads by Qtr'!J69/10000</f>
        <v>3.7701828138E-2</v>
      </c>
    </row>
    <row r="71" spans="1:10" x14ac:dyDescent="0.25">
      <c r="A71" s="3"/>
      <c r="B71" s="3"/>
      <c r="C71" s="3"/>
      <c r="D71" s="3"/>
      <c r="E71" s="3"/>
      <c r="F71" s="3"/>
      <c r="G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I72" s="3"/>
      <c r="J72" s="3"/>
    </row>
    <row r="73" spans="1:10" x14ac:dyDescent="0.25">
      <c r="A73" s="3" t="s">
        <v>57</v>
      </c>
      <c r="B73" s="3"/>
      <c r="C73" s="3"/>
      <c r="D73" s="3"/>
      <c r="E73" s="3"/>
      <c r="F73" s="3"/>
      <c r="G73" s="3"/>
      <c r="I73" s="3"/>
      <c r="J73" s="3"/>
    </row>
    <row r="74" spans="1:10" x14ac:dyDescent="0.25">
      <c r="A74" s="77" t="s">
        <v>52</v>
      </c>
      <c r="B74" s="78"/>
      <c r="C74" s="31"/>
      <c r="D74" s="31"/>
      <c r="E74" s="31"/>
      <c r="F74" s="31"/>
      <c r="G74" s="31"/>
      <c r="I74" s="3"/>
      <c r="J74" s="3"/>
    </row>
    <row r="75" spans="1:10" x14ac:dyDescent="0.25">
      <c r="A75" s="28" t="s">
        <v>51</v>
      </c>
      <c r="B75" s="80">
        <v>41912</v>
      </c>
      <c r="C75" s="80">
        <v>42004</v>
      </c>
      <c r="D75" s="80">
        <v>42094</v>
      </c>
      <c r="E75" s="80">
        <v>42185</v>
      </c>
      <c r="F75" s="80">
        <v>42277</v>
      </c>
      <c r="G75" s="80">
        <f>+G40</f>
        <v>42369</v>
      </c>
      <c r="H75" s="80">
        <f>+H40</f>
        <v>42460</v>
      </c>
      <c r="I75" s="80">
        <f>+I40</f>
        <v>42551</v>
      </c>
      <c r="J75" s="80">
        <f>+J40</f>
        <v>42643</v>
      </c>
    </row>
    <row r="76" spans="1:10" x14ac:dyDescent="0.25">
      <c r="A76" s="79">
        <v>1</v>
      </c>
      <c r="B76" s="30">
        <f>'Treasury Yields by Qtr'!B6+'Long Term Spreads by Qtr'!B75/10000</f>
        <v>1.0448305747126341E-2</v>
      </c>
      <c r="C76" s="30">
        <f>'Treasury Yields by Qtr'!C6+'Long Term Spreads by Qtr'!C75/10000</f>
        <v>1.2232248595999999E-2</v>
      </c>
      <c r="D76" s="30">
        <f>'Treasury Yields by Qtr'!D6+'Long Term Spreads by Qtr'!D75/10000</f>
        <v>1.1999729334000002E-2</v>
      </c>
      <c r="E76" s="30">
        <f>'Treasury Yields by Qtr'!E6+'Long Term Spreads by Qtr'!E75/10000</f>
        <v>1.2225716385E-2</v>
      </c>
      <c r="F76" s="30">
        <f>'Treasury Yields by Qtr'!F6+'Long Term Spreads by Qtr'!F75/10000</f>
        <v>1.2656742824999999E-2</v>
      </c>
      <c r="G76" s="30">
        <f>'Treasury Yields by Qtr'!G6+'Long Term Spreads by Qtr'!G75/10000</f>
        <v>1.6430238416000002E-2</v>
      </c>
      <c r="H76" s="30">
        <f>'Treasury Yields by Qtr'!H6+'Long Term Spreads by Qtr'!H75/10000</f>
        <v>1.4870183931000001E-2</v>
      </c>
      <c r="I76" s="30">
        <f>'Treasury Yields by Qtr'!I6+'Long Term Spreads by Qtr'!I75/10000</f>
        <v>1.3742212778E-2</v>
      </c>
      <c r="J76" s="30">
        <f>'Treasury Yields by Qtr'!J6+'Long Term Spreads by Qtr'!J75/10000</f>
        <v>1.5180625736E-2</v>
      </c>
    </row>
    <row r="77" spans="1:10" x14ac:dyDescent="0.25">
      <c r="A77" s="79">
        <f>A76+1</f>
        <v>2</v>
      </c>
      <c r="B77" s="30">
        <f>'Treasury Yields by Qtr'!B7+'Long Term Spreads by Qtr'!B76/10000</f>
        <v>1.6302384362336494E-2</v>
      </c>
      <c r="C77" s="30">
        <f>'Treasury Yields by Qtr'!C7+'Long Term Spreads by Qtr'!C76/10000</f>
        <v>1.7030765987999998E-2</v>
      </c>
      <c r="D77" s="30">
        <f>'Treasury Yields by Qtr'!D7+'Long Term Spreads by Qtr'!D76/10000</f>
        <v>1.5715818311E-2</v>
      </c>
      <c r="E77" s="30">
        <f>'Treasury Yields by Qtr'!E7+'Long Term Spreads by Qtr'!E76/10000</f>
        <v>1.6417902273000003E-2</v>
      </c>
      <c r="F77" s="30">
        <f>'Treasury Yields by Qtr'!F7+'Long Term Spreads by Qtr'!F76/10000</f>
        <v>1.6440844707E-2</v>
      </c>
      <c r="G77" s="30">
        <f>'Treasury Yields by Qtr'!G7+'Long Term Spreads by Qtr'!G76/10000</f>
        <v>2.0574019115000002E-2</v>
      </c>
      <c r="H77" s="30">
        <f>'Treasury Yields by Qtr'!H7+'Long Term Spreads by Qtr'!H76/10000</f>
        <v>1.7171086696000003E-2</v>
      </c>
      <c r="I77" s="30">
        <f>'Treasury Yields by Qtr'!I7+'Long Term Spreads by Qtr'!I76/10000</f>
        <v>1.5573965739E-2</v>
      </c>
      <c r="J77" s="30">
        <f>'Treasury Yields by Qtr'!J7+'Long Term Spreads by Qtr'!J76/10000</f>
        <v>1.7348042476000001E-2</v>
      </c>
    </row>
    <row r="78" spans="1:10" x14ac:dyDescent="0.25">
      <c r="A78" s="79">
        <f t="shared" ref="A78:A105" si="2">A77+1</f>
        <v>3</v>
      </c>
      <c r="B78" s="30">
        <f>'Treasury Yields by Qtr'!B8+'Long Term Spreads by Qtr'!B77/10000</f>
        <v>2.2293965469027545E-2</v>
      </c>
      <c r="C78" s="30">
        <f>'Treasury Yields by Qtr'!C8+'Long Term Spreads by Qtr'!C77/10000</f>
        <v>2.2286363632000001E-2</v>
      </c>
      <c r="D78" s="30">
        <f>'Treasury Yields by Qtr'!D8+'Long Term Spreads by Qtr'!D77/10000</f>
        <v>2.0047178064999997E-2</v>
      </c>
      <c r="E78" s="30">
        <f>'Treasury Yields by Qtr'!E8+'Long Term Spreads by Qtr'!E77/10000</f>
        <v>2.1113714951E-2</v>
      </c>
      <c r="F78" s="30">
        <f>'Treasury Yields by Qtr'!F8+'Long Term Spreads by Qtr'!F77/10000</f>
        <v>2.0312197199000001E-2</v>
      </c>
      <c r="G78" s="30">
        <f>'Treasury Yields by Qtr'!G8+'Long Term Spreads by Qtr'!G77/10000</f>
        <v>2.4145463802E-2</v>
      </c>
      <c r="H78" s="30">
        <f>'Treasury Yields by Qtr'!H8+'Long Term Spreads by Qtr'!H77/10000</f>
        <v>1.9495034439000001E-2</v>
      </c>
      <c r="I78" s="30">
        <f>'Treasury Yields by Qtr'!I8+'Long Term Spreads by Qtr'!I77/10000</f>
        <v>1.7857129335999998E-2</v>
      </c>
      <c r="J78" s="30">
        <f>'Treasury Yields by Qtr'!J8+'Long Term Spreads by Qtr'!J77/10000</f>
        <v>1.9639351976000002E-2</v>
      </c>
    </row>
    <row r="79" spans="1:10" x14ac:dyDescent="0.25">
      <c r="A79" s="79">
        <f t="shared" si="2"/>
        <v>4</v>
      </c>
      <c r="B79" s="30">
        <f>'Treasury Yields by Qtr'!B9+'Long Term Spreads by Qtr'!B78/10000</f>
        <v>2.7304083481033393E-2</v>
      </c>
      <c r="C79" s="30">
        <f>'Treasury Yields by Qtr'!C9+'Long Term Spreads by Qtr'!C78/10000</f>
        <v>2.6441105478E-2</v>
      </c>
      <c r="D79" s="30">
        <f>'Treasury Yields by Qtr'!D9+'Long Term Spreads by Qtr'!D78/10000</f>
        <v>2.3938939570000001E-2</v>
      </c>
      <c r="E79" s="30">
        <f>'Treasury Yields by Qtr'!E9+'Long Term Spreads by Qtr'!E78/10000</f>
        <v>2.5650762972000002E-2</v>
      </c>
      <c r="F79" s="30">
        <f>'Treasury Yields by Qtr'!F9+'Long Term Spreads by Qtr'!F78/10000</f>
        <v>2.3825921590999999E-2</v>
      </c>
      <c r="G79" s="30">
        <f>'Treasury Yields by Qtr'!G9+'Long Term Spreads by Qtr'!G78/10000</f>
        <v>2.7835028088000001E-2</v>
      </c>
      <c r="H79" s="30">
        <f>'Treasury Yields by Qtr'!H9+'Long Term Spreads by Qtr'!H78/10000</f>
        <v>2.2564867445999996E-2</v>
      </c>
      <c r="I79" s="30">
        <f>'Treasury Yields by Qtr'!I9+'Long Term Spreads by Qtr'!I78/10000</f>
        <v>2.0482156362999999E-2</v>
      </c>
      <c r="J79" s="30">
        <f>'Treasury Yields by Qtr'!J9+'Long Term Spreads by Qtr'!J78/10000</f>
        <v>2.2099949482000003E-2</v>
      </c>
    </row>
    <row r="80" spans="1:10" x14ac:dyDescent="0.25">
      <c r="A80" s="79">
        <f t="shared" si="2"/>
        <v>5</v>
      </c>
      <c r="B80" s="30">
        <f>'Treasury Yields by Qtr'!B10+'Long Term Spreads by Qtr'!B79/10000</f>
        <v>3.1102655766930346E-2</v>
      </c>
      <c r="C80" s="30">
        <f>'Treasury Yields by Qtr'!C10+'Long Term Spreads by Qtr'!C79/10000</f>
        <v>2.9570435709999999E-2</v>
      </c>
      <c r="D80" s="30">
        <f>'Treasury Yields by Qtr'!D10+'Long Term Spreads by Qtr'!D79/10000</f>
        <v>2.6944864004999999E-2</v>
      </c>
      <c r="E80" s="30">
        <f>'Treasury Yields by Qtr'!E10+'Long Term Spreads by Qtr'!E79/10000</f>
        <v>2.9460452744999997E-2</v>
      </c>
      <c r="F80" s="30">
        <f>'Treasury Yields by Qtr'!F10+'Long Term Spreads by Qtr'!F79/10000</f>
        <v>2.6877192548999999E-2</v>
      </c>
      <c r="G80" s="30">
        <f>'Treasury Yields by Qtr'!G10+'Long Term Spreads by Qtr'!G79/10000</f>
        <v>3.0666832491999998E-2</v>
      </c>
      <c r="H80" s="30">
        <f>'Treasury Yields by Qtr'!H10+'Long Term Spreads by Qtr'!H79/10000</f>
        <v>2.5059994318999999E-2</v>
      </c>
      <c r="I80" s="30">
        <f>'Treasury Yields by Qtr'!I10+'Long Term Spreads by Qtr'!I79/10000</f>
        <v>2.2663793420000002E-2</v>
      </c>
      <c r="J80" s="30">
        <f>'Treasury Yields by Qtr'!J10+'Long Term Spreads by Qtr'!J79/10000</f>
        <v>2.4219328098999997E-2</v>
      </c>
    </row>
    <row r="81" spans="1:10" x14ac:dyDescent="0.25">
      <c r="A81" s="79">
        <f t="shared" si="2"/>
        <v>6</v>
      </c>
      <c r="B81" s="30">
        <f>'Treasury Yields by Qtr'!B11+'Long Term Spreads by Qtr'!B80/10000</f>
        <v>3.4186914460738495E-2</v>
      </c>
      <c r="C81" s="30">
        <f>'Treasury Yields by Qtr'!C11+'Long Term Spreads by Qtr'!C80/10000</f>
        <v>3.2203744467000001E-2</v>
      </c>
      <c r="D81" s="30">
        <f>'Treasury Yields by Qtr'!D11+'Long Term Spreads by Qtr'!D80/10000</f>
        <v>2.9464497149000003E-2</v>
      </c>
      <c r="E81" s="30">
        <f>'Treasury Yields by Qtr'!E11+'Long Term Spreads by Qtr'!E80/10000</f>
        <v>3.2600021398000001E-2</v>
      </c>
      <c r="F81" s="30">
        <f>'Treasury Yields by Qtr'!F11+'Long Term Spreads by Qtr'!F80/10000</f>
        <v>2.9792142152E-2</v>
      </c>
      <c r="G81" s="30">
        <f>'Treasury Yields by Qtr'!G11+'Long Term Spreads by Qtr'!G80/10000</f>
        <v>3.3107866818999999E-2</v>
      </c>
      <c r="H81" s="30">
        <f>'Treasury Yields by Qtr'!H11+'Long Term Spreads by Qtr'!H80/10000</f>
        <v>2.7719976369999996E-2</v>
      </c>
      <c r="I81" s="30">
        <f>'Treasury Yields by Qtr'!I11+'Long Term Spreads by Qtr'!I80/10000</f>
        <v>2.5133443456E-2</v>
      </c>
      <c r="J81" s="30">
        <f>'Treasury Yields by Qtr'!J11+'Long Term Spreads by Qtr'!J80/10000</f>
        <v>2.6449919275999999E-2</v>
      </c>
    </row>
    <row r="82" spans="1:10" x14ac:dyDescent="0.25">
      <c r="A82" s="79">
        <f t="shared" si="2"/>
        <v>7</v>
      </c>
      <c r="B82" s="30">
        <f>'Treasury Yields by Qtr'!B12+'Long Term Spreads by Qtr'!B81/10000</f>
        <v>3.6022423287529692E-2</v>
      </c>
      <c r="C82" s="30">
        <f>'Treasury Yields by Qtr'!C12+'Long Term Spreads by Qtr'!C81/10000</f>
        <v>3.3618184995333332E-2</v>
      </c>
      <c r="D82" s="30">
        <f>'Treasury Yields by Qtr'!D12+'Long Term Spreads by Qtr'!D81/10000</f>
        <v>3.0918430874000001E-2</v>
      </c>
      <c r="E82" s="30">
        <f>'Treasury Yields by Qtr'!E12+'Long Term Spreads by Qtr'!E81/10000</f>
        <v>3.440840007766667E-2</v>
      </c>
      <c r="F82" s="30">
        <f>'Treasury Yields by Qtr'!F12+'Long Term Spreads by Qtr'!F81/10000</f>
        <v>3.1527709989333338E-2</v>
      </c>
      <c r="G82" s="30">
        <f>'Treasury Yields by Qtr'!G12+'Long Term Spreads by Qtr'!G81/10000</f>
        <v>3.4458143439E-2</v>
      </c>
      <c r="H82" s="30">
        <f>'Treasury Yields by Qtr'!H12+'Long Term Spreads by Qtr'!H81/10000</f>
        <v>2.9284329633666666E-2</v>
      </c>
      <c r="I82" s="30">
        <f>'Treasury Yields by Qtr'!I12+'Long Term Spreads by Qtr'!I81/10000</f>
        <v>2.6531012902000002E-2</v>
      </c>
      <c r="J82" s="30">
        <f>'Treasury Yields by Qtr'!J12+'Long Term Spreads by Qtr'!J81/10000</f>
        <v>2.767120981033333E-2</v>
      </c>
    </row>
    <row r="83" spans="1:10" x14ac:dyDescent="0.25">
      <c r="A83" s="79">
        <f t="shared" si="2"/>
        <v>8</v>
      </c>
      <c r="B83" s="30">
        <f>'Treasury Yields by Qtr'!B13+'Long Term Spreads by Qtr'!B82/10000</f>
        <v>3.7550111570279689E-2</v>
      </c>
      <c r="C83" s="30">
        <f>'Treasury Yields by Qtr'!C13+'Long Term Spreads by Qtr'!C82/10000</f>
        <v>3.4729172290666667E-2</v>
      </c>
      <c r="D83" s="30">
        <f>'Treasury Yields by Qtr'!D13+'Long Term Spreads by Qtr'!D82/10000</f>
        <v>3.2129198385000002E-2</v>
      </c>
      <c r="E83" s="30">
        <f>'Treasury Yields by Qtr'!E13+'Long Term Spreads by Qtr'!E82/10000</f>
        <v>3.5792325981333334E-2</v>
      </c>
      <c r="F83" s="30">
        <f>'Treasury Yields by Qtr'!F13+'Long Term Spreads by Qtr'!F82/10000</f>
        <v>3.2880706039666668E-2</v>
      </c>
      <c r="G83" s="30">
        <f>'Treasury Yields by Qtr'!G13+'Long Term Spreads by Qtr'!G82/10000</f>
        <v>3.5533522883000004E-2</v>
      </c>
      <c r="H83" s="30">
        <f>'Treasury Yields by Qtr'!H13+'Long Term Spreads by Qtr'!H82/10000</f>
        <v>3.0450428534333336E-2</v>
      </c>
      <c r="I83" s="30">
        <f>'Treasury Yields by Qtr'!I13+'Long Term Spreads by Qtr'!I82/10000</f>
        <v>2.7534239993E-2</v>
      </c>
      <c r="J83" s="30">
        <f>'Treasury Yields by Qtr'!J13+'Long Term Spreads by Qtr'!J82/10000</f>
        <v>2.8607614304666667E-2</v>
      </c>
    </row>
    <row r="84" spans="1:10" x14ac:dyDescent="0.25">
      <c r="A84" s="79">
        <f t="shared" si="2"/>
        <v>9</v>
      </c>
      <c r="B84" s="30">
        <f>'Treasury Yields by Qtr'!B14+'Long Term Spreads by Qtr'!B83/10000</f>
        <v>3.8848861854723089E-2</v>
      </c>
      <c r="C84" s="30">
        <f>'Treasury Yields by Qtr'!C14+'Long Term Spreads by Qtr'!C83/10000</f>
        <v>3.5637448115999996E-2</v>
      </c>
      <c r="D84" s="30">
        <f>'Treasury Yields by Qtr'!D14+'Long Term Spreads by Qtr'!D83/10000</f>
        <v>3.3167967211000002E-2</v>
      </c>
      <c r="E84" s="30">
        <f>'Treasury Yields by Qtr'!E14+'Long Term Spreads by Qtr'!E83/10000</f>
        <v>3.6915870301999998E-2</v>
      </c>
      <c r="F84" s="30">
        <f>'Treasury Yields by Qtr'!F14+'Long Term Spreads by Qtr'!F83/10000</f>
        <v>3.3996064565999996E-2</v>
      </c>
      <c r="G84" s="30">
        <f>'Treasury Yields by Qtr'!G14+'Long Term Spreads by Qtr'!G83/10000</f>
        <v>3.6436921115999998E-2</v>
      </c>
      <c r="H84" s="30">
        <f>'Treasury Yields by Qtr'!H14+'Long Term Spreads by Qtr'!H83/10000</f>
        <v>3.1372403440000002E-2</v>
      </c>
      <c r="I84" s="30">
        <f>'Treasury Yields by Qtr'!I14+'Long Term Spreads by Qtr'!I83/10000</f>
        <v>2.8306535341E-2</v>
      </c>
      <c r="J84" s="30">
        <f>'Treasury Yields by Qtr'!J14+'Long Term Spreads by Qtr'!J83/10000</f>
        <v>2.9376861366999997E-2</v>
      </c>
    </row>
    <row r="85" spans="1:10" x14ac:dyDescent="0.25">
      <c r="A85" s="79">
        <f t="shared" si="2"/>
        <v>10</v>
      </c>
      <c r="B85" s="30">
        <f>'Treasury Yields by Qtr'!B15+'Long Term Spreads by Qtr'!B84/10000</f>
        <v>3.9943186961920292E-2</v>
      </c>
      <c r="C85" s="30">
        <f>'Treasury Yields by Qtr'!C15+'Long Term Spreads by Qtr'!C84/10000</f>
        <v>3.6378081550333334E-2</v>
      </c>
      <c r="D85" s="30">
        <f>'Treasury Yields by Qtr'!D15+'Long Term Spreads by Qtr'!D84/10000</f>
        <v>3.404797219933333E-2</v>
      </c>
      <c r="E85" s="30">
        <f>'Treasury Yields by Qtr'!E15+'Long Term Spreads by Qtr'!E84/10000</f>
        <v>3.7848558866333336E-2</v>
      </c>
      <c r="F85" s="30">
        <f>'Treasury Yields by Qtr'!F15+'Long Term Spreads by Qtr'!F84/10000</f>
        <v>3.4920817312666663E-2</v>
      </c>
      <c r="G85" s="30">
        <f>'Treasury Yields by Qtr'!G15+'Long Term Spreads by Qtr'!G84/10000</f>
        <v>3.7187541247333332E-2</v>
      </c>
      <c r="H85" s="30">
        <f>'Treasury Yields by Qtr'!H15+'Long Term Spreads by Qtr'!H84/10000</f>
        <v>3.210881487233333E-2</v>
      </c>
      <c r="I85" s="30">
        <f>'Treasury Yields by Qtr'!I15+'Long Term Spreads by Qtr'!I84/10000</f>
        <v>2.8907837872666667E-2</v>
      </c>
      <c r="J85" s="30">
        <f>'Treasury Yields by Qtr'!J15+'Long Term Spreads by Qtr'!J84/10000</f>
        <v>3.0006530178333338E-2</v>
      </c>
    </row>
    <row r="86" spans="1:10" x14ac:dyDescent="0.25">
      <c r="A86" s="79">
        <f t="shared" si="2"/>
        <v>11</v>
      </c>
      <c r="B86" s="30">
        <f>'Treasury Yields by Qtr'!B16+'Long Term Spreads by Qtr'!B85/10000</f>
        <v>4.0879686247425898E-2</v>
      </c>
      <c r="C86" s="30">
        <f>'Treasury Yields by Qtr'!C16+'Long Term Spreads by Qtr'!C85/10000</f>
        <v>3.7014144846666666E-2</v>
      </c>
      <c r="D86" s="30">
        <f>'Treasury Yields by Qtr'!D16+'Long Term Spreads by Qtr'!D85/10000</f>
        <v>3.4823436515666668E-2</v>
      </c>
      <c r="E86" s="30">
        <f>'Treasury Yields by Qtr'!E16+'Long Term Spreads by Qtr'!E85/10000</f>
        <v>3.8684883871666673E-2</v>
      </c>
      <c r="F86" s="30">
        <f>'Treasury Yields by Qtr'!F16+'Long Term Spreads by Qtr'!F85/10000</f>
        <v>3.5747114135333331E-2</v>
      </c>
      <c r="G86" s="30">
        <f>'Treasury Yields by Qtr'!G16+'Long Term Spreads by Qtr'!G85/10000</f>
        <v>3.7864493549666665E-2</v>
      </c>
      <c r="H86" s="30">
        <f>'Treasury Yields by Qtr'!H16+'Long Term Spreads by Qtr'!H85/10000</f>
        <v>3.2765446511666664E-2</v>
      </c>
      <c r="I86" s="30">
        <f>'Treasury Yields by Qtr'!I16+'Long Term Spreads by Qtr'!I85/10000</f>
        <v>2.9451494632333333E-2</v>
      </c>
      <c r="J86" s="30">
        <f>'Treasury Yields by Qtr'!J16+'Long Term Spreads by Qtr'!J85/10000</f>
        <v>3.0594381280666667E-2</v>
      </c>
    </row>
    <row r="87" spans="1:10" x14ac:dyDescent="0.25">
      <c r="A87" s="79">
        <f t="shared" si="2"/>
        <v>12</v>
      </c>
      <c r="B87" s="30">
        <f>'Treasury Yields by Qtr'!B17+'Long Term Spreads by Qtr'!B86/10000</f>
        <v>4.1680043615770705E-2</v>
      </c>
      <c r="C87" s="30">
        <f>'Treasury Yields by Qtr'!C17+'Long Term Spreads by Qtr'!C86/10000</f>
        <v>3.7572102245000003E-2</v>
      </c>
      <c r="D87" s="30">
        <f>'Treasury Yields by Qtr'!D17+'Long Term Spreads by Qtr'!D86/10000</f>
        <v>3.5512870624999998E-2</v>
      </c>
      <c r="E87" s="30">
        <f>'Treasury Yields by Qtr'!E17+'Long Term Spreads by Qtr'!E86/10000</f>
        <v>3.9466539836E-2</v>
      </c>
      <c r="F87" s="30">
        <f>'Treasury Yields by Qtr'!F17+'Long Term Spreads by Qtr'!F86/10000</f>
        <v>3.6512687818000003E-2</v>
      </c>
      <c r="G87" s="30">
        <f>'Treasury Yields by Qtr'!G17+'Long Term Spreads by Qtr'!G86/10000</f>
        <v>3.8494659458E-2</v>
      </c>
      <c r="H87" s="30">
        <f>'Treasury Yields by Qtr'!H17+'Long Term Spreads by Qtr'!H86/10000</f>
        <v>3.3387625106999996E-2</v>
      </c>
      <c r="I87" s="30">
        <f>'Treasury Yields by Qtr'!I17+'Long Term Spreads by Qtr'!I86/10000</f>
        <v>2.9985257081999998E-2</v>
      </c>
      <c r="J87" s="30">
        <f>'Treasury Yields by Qtr'!J17+'Long Term Spreads by Qtr'!J86/10000</f>
        <v>3.1175395977000003E-2</v>
      </c>
    </row>
    <row r="88" spans="1:10" x14ac:dyDescent="0.25">
      <c r="A88" s="79">
        <f t="shared" si="2"/>
        <v>13</v>
      </c>
      <c r="B88" s="30">
        <f>'Treasury Yields by Qtr'!B18+'Long Term Spreads by Qtr'!B87/10000</f>
        <v>4.2373464352696399E-2</v>
      </c>
      <c r="C88" s="30">
        <f>'Treasury Yields by Qtr'!C18+'Long Term Spreads by Qtr'!C87/10000</f>
        <v>3.8071432032333333E-2</v>
      </c>
      <c r="D88" s="30">
        <f>'Treasury Yields by Qtr'!D18+'Long Term Spreads by Qtr'!D87/10000</f>
        <v>3.6134111833333329E-2</v>
      </c>
      <c r="E88" s="30">
        <f>'Treasury Yields by Qtr'!E18+'Long Term Spreads by Qtr'!E87/10000</f>
        <v>4.0207619000333338E-2</v>
      </c>
      <c r="F88" s="30">
        <f>'Treasury Yields by Qtr'!F18+'Long Term Spreads by Qtr'!F87/10000</f>
        <v>3.7242170578666661E-2</v>
      </c>
      <c r="G88" s="30">
        <f>'Treasury Yields by Qtr'!G18+'Long Term Spreads by Qtr'!G87/10000</f>
        <v>3.9094054277333333E-2</v>
      </c>
      <c r="H88" s="30">
        <f>'Treasury Yields by Qtr'!H18+'Long Term Spreads by Qtr'!H87/10000</f>
        <v>3.4003655054333337E-2</v>
      </c>
      <c r="I88" s="30">
        <f>'Treasury Yields by Qtr'!I18+'Long Term Spreads by Qtr'!I87/10000</f>
        <v>3.0540195724666666E-2</v>
      </c>
      <c r="J88" s="30">
        <f>'Treasury Yields by Qtr'!J18+'Long Term Spreads by Qtr'!J87/10000</f>
        <v>3.1770023304333331E-2</v>
      </c>
    </row>
    <row r="89" spans="1:10" x14ac:dyDescent="0.25">
      <c r="A89" s="79">
        <f t="shared" si="2"/>
        <v>14</v>
      </c>
      <c r="B89" s="30">
        <f>'Treasury Yields by Qtr'!B19+'Long Term Spreads by Qtr'!B88/10000</f>
        <v>4.2983388281129208E-2</v>
      </c>
      <c r="C89" s="30">
        <f>'Treasury Yields by Qtr'!C19+'Long Term Spreads by Qtr'!C88/10000</f>
        <v>3.8526341310666665E-2</v>
      </c>
      <c r="D89" s="30">
        <f>'Treasury Yields by Qtr'!D19+'Long Term Spreads by Qtr'!D88/10000</f>
        <v>3.6700234107666665E-2</v>
      </c>
      <c r="E89" s="30">
        <f>'Treasury Yields by Qtr'!E19+'Long Term Spreads by Qtr'!E88/10000</f>
        <v>4.0912024791666668E-2</v>
      </c>
      <c r="F89" s="30">
        <f>'Treasury Yields by Qtr'!F19+'Long Term Spreads by Qtr'!F88/10000</f>
        <v>3.7938263779333334E-2</v>
      </c>
      <c r="G89" s="30">
        <f>'Treasury Yields by Qtr'!G19+'Long Term Spreads by Qtr'!G88/10000</f>
        <v>3.9665710975666665E-2</v>
      </c>
      <c r="H89" s="30">
        <f>'Treasury Yields by Qtr'!H19+'Long Term Spreads by Qtr'!H88/10000</f>
        <v>3.4627592365666669E-2</v>
      </c>
      <c r="I89" s="30">
        <f>'Treasury Yields by Qtr'!I19+'Long Term Spreads by Qtr'!I88/10000</f>
        <v>3.112801551833333E-2</v>
      </c>
      <c r="J89" s="30">
        <f>'Treasury Yields by Qtr'!J19+'Long Term Spreads by Qtr'!J88/10000</f>
        <v>3.2380983751666668E-2</v>
      </c>
    </row>
    <row r="90" spans="1:10" x14ac:dyDescent="0.25">
      <c r="A90" s="79">
        <f t="shared" si="2"/>
        <v>15</v>
      </c>
      <c r="B90" s="30">
        <f>'Treasury Yields by Qtr'!B20+'Long Term Spreads by Qtr'!B89/10000</f>
        <v>4.3526479707925808E-2</v>
      </c>
      <c r="C90" s="30">
        <f>'Treasury Yields by Qtr'!C20+'Long Term Spreads by Qtr'!C89/10000</f>
        <v>3.8947021045000002E-2</v>
      </c>
      <c r="D90" s="30">
        <f>'Treasury Yields by Qtr'!D20+'Long Term Spreads by Qtr'!D89/10000</f>
        <v>3.7221052516999996E-2</v>
      </c>
      <c r="E90" s="30">
        <f>'Treasury Yields by Qtr'!E20+'Long Term Spreads by Qtr'!E89/10000</f>
        <v>4.1582674797999999E-2</v>
      </c>
      <c r="F90" s="30">
        <f>'Treasury Yields by Qtr'!F20+'Long Term Spreads by Qtr'!F89/10000</f>
        <v>3.8605618230999998E-2</v>
      </c>
      <c r="G90" s="30">
        <f>'Treasury Yields by Qtr'!G20+'Long Term Spreads by Qtr'!G89/10000</f>
        <v>4.0214775148999994E-2</v>
      </c>
      <c r="H90" s="30">
        <f>'Treasury Yields by Qtr'!H20+'Long Term Spreads by Qtr'!H89/10000</f>
        <v>3.5254134529999995E-2</v>
      </c>
      <c r="I90" s="30">
        <f>'Treasury Yields by Qtr'!I20+'Long Term Spreads by Qtr'!I89/10000</f>
        <v>3.1738090113000002E-2</v>
      </c>
      <c r="J90" s="30">
        <f>'Treasury Yields by Qtr'!J20+'Long Term Spreads by Qtr'!J89/10000</f>
        <v>3.2998519796999998E-2</v>
      </c>
    </row>
    <row r="91" spans="1:10" x14ac:dyDescent="0.25">
      <c r="A91" s="79">
        <f t="shared" si="2"/>
        <v>16</v>
      </c>
      <c r="B91" s="30">
        <f>'Treasury Yields by Qtr'!B21+'Long Term Spreads by Qtr'!B90/10000</f>
        <v>4.4015801226108611E-2</v>
      </c>
      <c r="C91" s="30">
        <f>'Treasury Yields by Qtr'!C21+'Long Term Spreads by Qtr'!C90/10000</f>
        <v>3.9341546410333335E-2</v>
      </c>
      <c r="D91" s="30">
        <f>'Treasury Yields by Qtr'!D21+'Long Term Spreads by Qtr'!D90/10000</f>
        <v>3.7703670439333335E-2</v>
      </c>
      <c r="E91" s="30">
        <f>'Treasury Yields by Qtr'!E21+'Long Term Spreads by Qtr'!E90/10000</f>
        <v>4.2221125005333329E-2</v>
      </c>
      <c r="F91" s="30">
        <f>'Treasury Yields by Qtr'!F21+'Long Term Spreads by Qtr'!F90/10000</f>
        <v>3.9245809602666666E-2</v>
      </c>
      <c r="G91" s="30">
        <f>'Treasury Yields by Qtr'!G21+'Long Term Spreads by Qtr'!G90/10000</f>
        <v>4.0743854615333336E-2</v>
      </c>
      <c r="H91" s="30">
        <f>'Treasury Yields by Qtr'!H21+'Long Term Spreads by Qtr'!H90/10000</f>
        <v>3.5879457597333339E-2</v>
      </c>
      <c r="I91" s="30">
        <f>'Treasury Yields by Qtr'!I21+'Long Term Spreads by Qtr'!I90/10000</f>
        <v>3.2362156871666672E-2</v>
      </c>
      <c r="J91" s="30">
        <f>'Treasury Yields by Qtr'!J21+'Long Term Spreads by Qtr'!J90/10000</f>
        <v>3.3616313677333337E-2</v>
      </c>
    </row>
    <row r="92" spans="1:10" x14ac:dyDescent="0.25">
      <c r="A92" s="79">
        <f t="shared" si="2"/>
        <v>17</v>
      </c>
      <c r="B92" s="30">
        <f>'Treasury Yields by Qtr'!B22+'Long Term Spreads by Qtr'!B91/10000</f>
        <v>4.446122596871712E-2</v>
      </c>
      <c r="C92" s="30">
        <f>'Treasury Yields by Qtr'!C22+'Long Term Spreads by Qtr'!C91/10000</f>
        <v>3.9716091630666667E-2</v>
      </c>
      <c r="D92" s="30">
        <f>'Treasury Yields by Qtr'!D22+'Long Term Spreads by Qtr'!D91/10000</f>
        <v>3.8153508532666663E-2</v>
      </c>
      <c r="E92" s="30">
        <f>'Treasury Yields by Qtr'!E22+'Long Term Spreads by Qtr'!E91/10000</f>
        <v>4.2828247893666668E-2</v>
      </c>
      <c r="F92" s="30">
        <f>'Treasury Yields by Qtr'!F22+'Long Term Spreads by Qtr'!F91/10000</f>
        <v>3.9861352383333333E-2</v>
      </c>
      <c r="G92" s="30">
        <f>'Treasury Yields by Qtr'!G22+'Long Term Spreads by Qtr'!G91/10000</f>
        <v>4.125593193166667E-2</v>
      </c>
      <c r="H92" s="30">
        <f>'Treasury Yields by Qtr'!H22+'Long Term Spreads by Qtr'!H91/10000</f>
        <v>3.6496493755666666E-2</v>
      </c>
      <c r="I92" s="30">
        <f>'Treasury Yields by Qtr'!I22+'Long Term Spreads by Qtr'!I91/10000</f>
        <v>3.298972819433333E-2</v>
      </c>
      <c r="J92" s="30">
        <f>'Treasury Yields by Qtr'!J22+'Long Term Spreads by Qtr'!J91/10000</f>
        <v>3.4224923113666664E-2</v>
      </c>
    </row>
    <row r="93" spans="1:10" x14ac:dyDescent="0.25">
      <c r="A93" s="79">
        <f t="shared" si="2"/>
        <v>18</v>
      </c>
      <c r="B93" s="30">
        <f>'Treasury Yields by Qtr'!B23+'Long Term Spreads by Qtr'!B92/10000</f>
        <v>4.4870653631318924E-2</v>
      </c>
      <c r="C93" s="30">
        <f>'Treasury Yields by Qtr'!C23+'Long Term Spreads by Qtr'!C92/10000</f>
        <v>4.0075650006000003E-2</v>
      </c>
      <c r="D93" s="30">
        <f>'Treasury Yields by Qtr'!D23+'Long Term Spreads by Qtr'!D92/10000</f>
        <v>3.8574339560000004E-2</v>
      </c>
      <c r="E93" s="30">
        <f>'Treasury Yields by Qtr'!E23+'Long Term Spreads by Qtr'!E92/10000</f>
        <v>4.3403742278E-2</v>
      </c>
      <c r="F93" s="30">
        <f>'Treasury Yields by Qtr'!F23+'Long Term Spreads by Qtr'!F92/10000</f>
        <v>4.0449746817999996E-2</v>
      </c>
      <c r="G93" s="30">
        <f>'Treasury Yields by Qtr'!G23+'Long Term Spreads by Qtr'!G92/10000</f>
        <v>4.1749901042999998E-2</v>
      </c>
      <c r="H93" s="30">
        <f>'Treasury Yields by Qtr'!H23+'Long Term Spreads by Qtr'!H92/10000</f>
        <v>3.7102894503E-2</v>
      </c>
      <c r="I93" s="30">
        <f>'Treasury Yields by Qtr'!I23+'Long Term Spreads by Qtr'!I92/10000</f>
        <v>3.3615845913E-2</v>
      </c>
      <c r="J93" s="30">
        <f>'Treasury Yields by Qtr'!J23+'Long Term Spreads by Qtr'!J92/10000</f>
        <v>3.4820502382999996E-2</v>
      </c>
    </row>
    <row r="94" spans="1:10" x14ac:dyDescent="0.25">
      <c r="A94" s="79">
        <f t="shared" si="2"/>
        <v>19</v>
      </c>
      <c r="B94" s="30">
        <f>'Treasury Yields by Qtr'!B24+'Long Term Spreads by Qtr'!B93/10000</f>
        <v>4.5249939599315822E-2</v>
      </c>
      <c r="C94" s="30">
        <f>'Treasury Yields by Qtr'!C24+'Long Term Spreads by Qtr'!C93/10000</f>
        <v>4.0424018181333336E-2</v>
      </c>
      <c r="D94" s="30">
        <f>'Treasury Yields by Qtr'!D24+'Long Term Spreads by Qtr'!D93/10000</f>
        <v>3.8969332067333336E-2</v>
      </c>
      <c r="E94" s="30">
        <f>'Treasury Yields by Qtr'!E24+'Long Term Spreads by Qtr'!E93/10000</f>
        <v>4.3947343924333332E-2</v>
      </c>
      <c r="F94" s="30">
        <f>'Treasury Yields by Qtr'!F24+'Long Term Spreads by Qtr'!F93/10000</f>
        <v>4.1012413409666666E-2</v>
      </c>
      <c r="G94" s="30">
        <f>'Treasury Yields by Qtr'!G24+'Long Term Spreads by Qtr'!G93/10000</f>
        <v>4.2227795107333335E-2</v>
      </c>
      <c r="H94" s="30">
        <f>'Treasury Yields by Qtr'!H24+'Long Term Spreads by Qtr'!H93/10000</f>
        <v>3.7695398855333337E-2</v>
      </c>
      <c r="I94" s="30">
        <f>'Treasury Yields by Qtr'!I24+'Long Term Spreads by Qtr'!I93/10000</f>
        <v>3.4235451343666665E-2</v>
      </c>
      <c r="J94" s="30">
        <f>'Treasury Yields by Qtr'!J24+'Long Term Spreads by Qtr'!J93/10000</f>
        <v>3.5398227132333336E-2</v>
      </c>
    </row>
    <row r="95" spans="1:10" x14ac:dyDescent="0.25">
      <c r="A95" s="79">
        <f t="shared" si="2"/>
        <v>20</v>
      </c>
      <c r="B95" s="30">
        <f>'Treasury Yields by Qtr'!B25+'Long Term Spreads by Qtr'!B94/10000</f>
        <v>4.560430105730813E-2</v>
      </c>
      <c r="C95" s="30">
        <f>'Treasury Yields by Qtr'!C25+'Long Term Spreads by Qtr'!C94/10000</f>
        <v>4.0764590747666668E-2</v>
      </c>
      <c r="D95" s="30">
        <f>'Treasury Yields by Qtr'!D25+'Long Term Spreads by Qtr'!D94/10000</f>
        <v>3.9340810908666667E-2</v>
      </c>
      <c r="E95" s="30">
        <f>'Treasury Yields by Qtr'!E25+'Long Term Spreads by Qtr'!E94/10000</f>
        <v>4.445817256566667E-2</v>
      </c>
      <c r="F95" s="30">
        <f>'Treasury Yields by Qtr'!F25+'Long Term Spreads by Qtr'!F94/10000</f>
        <v>4.154884504933333E-2</v>
      </c>
      <c r="G95" s="30">
        <f>'Treasury Yields by Qtr'!G25+'Long Term Spreads by Qtr'!G94/10000</f>
        <v>4.2689891153666663E-2</v>
      </c>
      <c r="H95" s="30">
        <f>'Treasury Yields by Qtr'!H25+'Long Term Spreads by Qtr'!H94/10000</f>
        <v>3.8272278538666667E-2</v>
      </c>
      <c r="I95" s="30">
        <f>'Treasury Yields by Qtr'!I25+'Long Term Spreads by Qtr'!I94/10000</f>
        <v>3.4845187369333334E-2</v>
      </c>
      <c r="J95" s="30">
        <f>'Treasury Yields by Qtr'!J25+'Long Term Spreads by Qtr'!J94/10000</f>
        <v>3.5955227116666669E-2</v>
      </c>
    </row>
    <row r="96" spans="1:10" x14ac:dyDescent="0.25">
      <c r="A96" s="79">
        <f t="shared" si="2"/>
        <v>21</v>
      </c>
      <c r="B96" s="30">
        <f>'Treasury Yields by Qtr'!B26+'Long Term Spreads by Qtr'!B95/10000</f>
        <v>4.5937882376046235E-2</v>
      </c>
      <c r="C96" s="30">
        <f>'Treasury Yields by Qtr'!C26+'Long Term Spreads by Qtr'!C95/10000</f>
        <v>4.1100170871999998E-2</v>
      </c>
      <c r="D96" s="30">
        <f>'Treasury Yields by Qtr'!D26+'Long Term Spreads by Qtr'!D95/10000</f>
        <v>3.9690635121000004E-2</v>
      </c>
      <c r="E96" s="30">
        <f>'Treasury Yields by Qtr'!E26+'Long Term Spreads by Qtr'!E95/10000</f>
        <v>4.4935119645999999E-2</v>
      </c>
      <c r="F96" s="30">
        <f>'Treasury Yields by Qtr'!F26+'Long Term Spreads by Qtr'!F95/10000</f>
        <v>4.2063968787E-2</v>
      </c>
      <c r="G96" s="30">
        <f>'Treasury Yields by Qtr'!G26+'Long Term Spreads by Qtr'!G95/10000</f>
        <v>4.3141489812999999E-2</v>
      </c>
      <c r="H96" s="30">
        <f>'Treasury Yields by Qtr'!H26+'Long Term Spreads by Qtr'!H95/10000</f>
        <v>3.8832564707E-2</v>
      </c>
      <c r="I96" s="30">
        <f>'Treasury Yields by Qtr'!I26+'Long Term Spreads by Qtr'!I95/10000</f>
        <v>3.5442842380999998E-2</v>
      </c>
      <c r="J96" s="30">
        <f>'Treasury Yields by Qtr'!J26+'Long Term Spreads by Qtr'!J95/10000</f>
        <v>3.6488709854999996E-2</v>
      </c>
    </row>
    <row r="97" spans="1:10" x14ac:dyDescent="0.25">
      <c r="A97" s="79">
        <f t="shared" si="2"/>
        <v>22</v>
      </c>
      <c r="B97" s="30">
        <f>'Treasury Yields by Qtr'!B27+'Long Term Spreads by Qtr'!B96/10000</f>
        <v>4.6254310518533535E-2</v>
      </c>
      <c r="C97" s="30">
        <f>'Treasury Yields by Qtr'!C27+'Long Term Spreads by Qtr'!C96/10000</f>
        <v>4.1433222751333335E-2</v>
      </c>
      <c r="D97" s="30">
        <f>'Treasury Yields by Qtr'!D27+'Long Term Spreads by Qtr'!D96/10000</f>
        <v>4.001990673533333E-2</v>
      </c>
      <c r="E97" s="30">
        <f>'Treasury Yields by Qtr'!E27+'Long Term Spreads by Qtr'!E96/10000</f>
        <v>4.537628028433334E-2</v>
      </c>
      <c r="F97" s="30">
        <f>'Treasury Yields by Qtr'!F27+'Long Term Spreads by Qtr'!F96/10000</f>
        <v>4.2545330055666665E-2</v>
      </c>
      <c r="G97" s="30">
        <f>'Treasury Yields by Qtr'!G27+'Long Term Spreads by Qtr'!G96/10000</f>
        <v>4.3572308462333328E-2</v>
      </c>
      <c r="H97" s="30">
        <f>'Treasury Yields by Qtr'!H27+'Long Term Spreads by Qtr'!H96/10000</f>
        <v>3.9365454411333337E-2</v>
      </c>
      <c r="I97" s="30">
        <f>'Treasury Yields by Qtr'!I27+'Long Term Spreads by Qtr'!I96/10000</f>
        <v>3.6016986910666668E-2</v>
      </c>
      <c r="J97" s="30">
        <f>'Treasury Yields by Qtr'!J27+'Long Term Spreads by Qtr'!J96/10000</f>
        <v>3.6988548897333336E-2</v>
      </c>
    </row>
    <row r="98" spans="1:10" x14ac:dyDescent="0.25">
      <c r="A98" s="79">
        <f t="shared" si="2"/>
        <v>23</v>
      </c>
      <c r="B98" s="30">
        <f>'Treasury Yields by Qtr'!B28+'Long Term Spreads by Qtr'!B97/10000</f>
        <v>4.6556279553772541E-2</v>
      </c>
      <c r="C98" s="30">
        <f>'Treasury Yields by Qtr'!C28+'Long Term Spreads by Qtr'!C97/10000</f>
        <v>4.1765647302666666E-2</v>
      </c>
      <c r="D98" s="30">
        <f>'Treasury Yields by Qtr'!D28+'Long Term Spreads by Qtr'!D97/10000</f>
        <v>4.0329720268666672E-2</v>
      </c>
      <c r="E98" s="30">
        <f>'Treasury Yields by Qtr'!E28+'Long Term Spreads by Qtr'!E97/10000</f>
        <v>4.5779989346666675E-2</v>
      </c>
      <c r="F98" s="30">
        <f>'Treasury Yields by Qtr'!F28+'Long Term Spreads by Qtr'!F97/10000</f>
        <v>4.2997463726333333E-2</v>
      </c>
      <c r="G98" s="30">
        <f>'Treasury Yields by Qtr'!G28+'Long Term Spreads by Qtr'!G97/10000</f>
        <v>4.3987282682666669E-2</v>
      </c>
      <c r="H98" s="30">
        <f>'Treasury Yields by Qtr'!H28+'Long Term Spreads by Qtr'!H97/10000</f>
        <v>3.9872962118666665E-2</v>
      </c>
      <c r="I98" s="30">
        <f>'Treasury Yields by Qtr'!I28+'Long Term Spreads by Qtr'!I97/10000</f>
        <v>3.6568633118333332E-2</v>
      </c>
      <c r="J98" s="30">
        <f>'Treasury Yields by Qtr'!J28+'Long Term Spreads by Qtr'!J97/10000</f>
        <v>3.7454988614666666E-2</v>
      </c>
    </row>
    <row r="99" spans="1:10" x14ac:dyDescent="0.25">
      <c r="A99" s="79">
        <f t="shared" si="2"/>
        <v>24</v>
      </c>
      <c r="B99" s="30">
        <f>'Treasury Yields by Qtr'!B29+'Long Term Spreads by Qtr'!B98/10000</f>
        <v>4.6846500371550442E-2</v>
      </c>
      <c r="C99" s="30">
        <f>'Treasury Yields by Qtr'!C29+'Long Term Spreads by Qtr'!C98/10000</f>
        <v>4.2099414545999997E-2</v>
      </c>
      <c r="D99" s="30">
        <f>'Treasury Yields by Qtr'!D29+'Long Term Spreads by Qtr'!D98/10000</f>
        <v>4.0620772987000002E-2</v>
      </c>
      <c r="E99" s="30">
        <f>'Treasury Yields by Qtr'!E29+'Long Term Spreads by Qtr'!E98/10000</f>
        <v>4.6144155613000004E-2</v>
      </c>
      <c r="F99" s="30">
        <f>'Treasury Yields by Qtr'!F29+'Long Term Spreads by Qtr'!F98/10000</f>
        <v>4.3418956586999999E-2</v>
      </c>
      <c r="G99" s="30">
        <f>'Treasury Yields by Qtr'!G29+'Long Term Spreads by Qtr'!G98/10000</f>
        <v>4.4385886887000001E-2</v>
      </c>
      <c r="H99" s="30">
        <f>'Treasury Yields by Qtr'!H29+'Long Term Spreads by Qtr'!H98/10000</f>
        <v>4.0353284497E-2</v>
      </c>
      <c r="I99" s="30">
        <f>'Treasury Yields by Qtr'!I29+'Long Term Spreads by Qtr'!I98/10000</f>
        <v>3.7095565797000005E-2</v>
      </c>
      <c r="J99" s="30">
        <f>'Treasury Yields by Qtr'!J29+'Long Term Spreads by Qtr'!J98/10000</f>
        <v>3.7885320989E-2</v>
      </c>
    </row>
    <row r="100" spans="1:10" x14ac:dyDescent="0.25">
      <c r="A100" s="79">
        <f t="shared" si="2"/>
        <v>25</v>
      </c>
      <c r="B100" s="30">
        <f>'Treasury Yields by Qtr'!B30+'Long Term Spreads by Qtr'!B99/10000</f>
        <v>4.7127226134843353E-2</v>
      </c>
      <c r="C100" s="30">
        <f>'Treasury Yields by Qtr'!C30+'Long Term Spreads by Qtr'!C99/10000</f>
        <v>4.2436207763333338E-2</v>
      </c>
      <c r="D100" s="30">
        <f>'Treasury Yields by Qtr'!D30+'Long Term Spreads by Qtr'!D99/10000</f>
        <v>4.089363721633333E-2</v>
      </c>
      <c r="E100" s="30">
        <f>'Treasury Yields by Qtr'!E30+'Long Term Spreads by Qtr'!E99/10000</f>
        <v>4.646659761133333E-2</v>
      </c>
      <c r="F100" s="30">
        <f>'Treasury Yields by Qtr'!F30+'Long Term Spreads by Qtr'!F99/10000</f>
        <v>4.3808848249666667E-2</v>
      </c>
      <c r="G100" s="30">
        <f>'Treasury Yields by Qtr'!G30+'Long Term Spreads by Qtr'!G99/10000</f>
        <v>4.4768376316333333E-2</v>
      </c>
      <c r="H100" s="30">
        <f>'Treasury Yields by Qtr'!H30+'Long Term Spreads by Qtr'!H99/10000</f>
        <v>4.0801443409333331E-2</v>
      </c>
      <c r="I100" s="30">
        <f>'Treasury Yields by Qtr'!I30+'Long Term Spreads by Qtr'!I99/10000</f>
        <v>3.7592171388666662E-2</v>
      </c>
      <c r="J100" s="30">
        <f>'Treasury Yields by Qtr'!J30+'Long Term Spreads by Qtr'!J99/10000</f>
        <v>3.8274099374333334E-2</v>
      </c>
    </row>
    <row r="101" spans="1:10" x14ac:dyDescent="0.25">
      <c r="A101" s="79">
        <f t="shared" si="2"/>
        <v>26</v>
      </c>
      <c r="B101" s="30">
        <f>'Treasury Yields by Qtr'!B31+'Long Term Spreads by Qtr'!B100/10000</f>
        <v>4.740058263471765E-2</v>
      </c>
      <c r="C101" s="30">
        <f>'Treasury Yields by Qtr'!C31+'Long Term Spreads by Qtr'!C100/10000</f>
        <v>4.2777645330666664E-2</v>
      </c>
      <c r="D101" s="30">
        <f>'Treasury Yields by Qtr'!D31+'Long Term Spreads by Qtr'!D100/10000</f>
        <v>4.1148392815666665E-2</v>
      </c>
      <c r="E101" s="30">
        <f>'Treasury Yields by Qtr'!E31+'Long Term Spreads by Qtr'!E100/10000</f>
        <v>4.6744491685666668E-2</v>
      </c>
      <c r="F101" s="30">
        <f>'Treasury Yields by Qtr'!F31+'Long Term Spreads by Qtr'!F100/10000</f>
        <v>4.4163626660333327E-2</v>
      </c>
      <c r="G101" s="30">
        <f>'Treasury Yields by Qtr'!G31+'Long Term Spreads by Qtr'!G100/10000</f>
        <v>4.5132404221666672E-2</v>
      </c>
      <c r="H101" s="30">
        <f>'Treasury Yields by Qtr'!H31+'Long Term Spreads by Qtr'!H100/10000</f>
        <v>4.1215678039666664E-2</v>
      </c>
      <c r="I101" s="30">
        <f>'Treasury Yields by Qtr'!I31+'Long Term Spreads by Qtr'!I100/10000</f>
        <v>3.8056371559333335E-2</v>
      </c>
      <c r="J101" s="30">
        <f>'Treasury Yields by Qtr'!J31+'Long Term Spreads by Qtr'!J100/10000</f>
        <v>3.8618798959666668E-2</v>
      </c>
    </row>
    <row r="102" spans="1:10" x14ac:dyDescent="0.25">
      <c r="A102" s="79">
        <f t="shared" si="2"/>
        <v>27</v>
      </c>
      <c r="B102" s="30">
        <f>'Treasury Yields by Qtr'!B32+'Long Term Spreads by Qtr'!B101/10000</f>
        <v>4.7668121969880864E-2</v>
      </c>
      <c r="C102" s="30">
        <f>'Treasury Yields by Qtr'!C32+'Long Term Spreads by Qtr'!C101/10000</f>
        <v>4.3124993824999999E-2</v>
      </c>
      <c r="D102" s="30">
        <f>'Treasury Yields by Qtr'!D32+'Long Term Spreads by Qtr'!D101/10000</f>
        <v>4.1385274755E-2</v>
      </c>
      <c r="E102" s="30">
        <f>'Treasury Yields by Qtr'!E32+'Long Term Spreads by Qtr'!E101/10000</f>
        <v>4.6975293449999997E-2</v>
      </c>
      <c r="F102" s="30">
        <f>'Treasury Yields by Qtr'!F32+'Long Term Spreads by Qtr'!F101/10000</f>
        <v>4.4482250266000001E-2</v>
      </c>
      <c r="G102" s="30">
        <f>'Treasury Yields by Qtr'!G32+'Long Term Spreads by Qtr'!G101/10000</f>
        <v>4.5477911265000004E-2</v>
      </c>
      <c r="H102" s="30">
        <f>'Treasury Yields by Qtr'!H32+'Long Term Spreads by Qtr'!H101/10000</f>
        <v>4.1592928708999999E-2</v>
      </c>
      <c r="I102" s="30">
        <f>'Treasury Yields by Qtr'!I32+'Long Term Spreads by Qtr'!I101/10000</f>
        <v>3.8484769503000005E-2</v>
      </c>
      <c r="J102" s="30">
        <f>'Treasury Yields by Qtr'!J32+'Long Term Spreads by Qtr'!J101/10000</f>
        <v>3.8915619491000003E-2</v>
      </c>
    </row>
    <row r="103" spans="1:10" x14ac:dyDescent="0.25">
      <c r="A103" s="79">
        <f t="shared" si="2"/>
        <v>28</v>
      </c>
      <c r="B103" s="30">
        <f>'Treasury Yields by Qtr'!B33+'Long Term Spreads by Qtr'!B102/10000</f>
        <v>4.7931635303086972E-2</v>
      </c>
      <c r="C103" s="30">
        <f>'Treasury Yields by Qtr'!C33+'Long Term Spreads by Qtr'!C102/10000</f>
        <v>4.3479703371333334E-2</v>
      </c>
      <c r="D103" s="30">
        <f>'Treasury Yields by Qtr'!D33+'Long Term Spreads by Qtr'!D102/10000</f>
        <v>4.1604288729333333E-2</v>
      </c>
      <c r="E103" s="30">
        <f>'Treasury Yields by Qtr'!E33+'Long Term Spreads by Qtr'!E102/10000</f>
        <v>4.7156146681333333E-2</v>
      </c>
      <c r="F103" s="30">
        <f>'Treasury Yields by Qtr'!F33+'Long Term Spreads by Qtr'!F102/10000</f>
        <v>4.4762413443666667E-2</v>
      </c>
      <c r="G103" s="30">
        <f>'Treasury Yields by Qtr'!G33+'Long Term Spreads by Qtr'!G102/10000</f>
        <v>4.5804038437333335E-2</v>
      </c>
      <c r="H103" s="30">
        <f>'Treasury Yields by Qtr'!H33+'Long Term Spreads by Qtr'!H102/10000</f>
        <v>4.1930744259333338E-2</v>
      </c>
      <c r="I103" s="30">
        <f>'Treasury Yields by Qtr'!I33+'Long Term Spreads by Qtr'!I102/10000</f>
        <v>3.8874748968666668E-2</v>
      </c>
      <c r="J103" s="30">
        <f>'Treasury Yields by Qtr'!J33+'Long Term Spreads by Qtr'!J102/10000</f>
        <v>3.9161371799333336E-2</v>
      </c>
    </row>
    <row r="104" spans="1:10" x14ac:dyDescent="0.25">
      <c r="A104" s="79">
        <f t="shared" si="2"/>
        <v>29</v>
      </c>
      <c r="B104" s="30">
        <f>'Treasury Yields by Qtr'!B34+'Long Term Spreads by Qtr'!B103/10000</f>
        <v>4.8192638017579767E-2</v>
      </c>
      <c r="C104" s="30">
        <f>'Treasury Yields by Qtr'!C34+'Long Term Spreads by Qtr'!C103/10000</f>
        <v>4.3843096562666668E-2</v>
      </c>
      <c r="D104" s="30">
        <f>'Treasury Yields by Qtr'!D34+'Long Term Spreads by Qtr'!D103/10000</f>
        <v>4.1805402351666666E-2</v>
      </c>
      <c r="E104" s="30">
        <f>'Treasury Yields by Qtr'!E34+'Long Term Spreads by Qtr'!E103/10000</f>
        <v>4.7284174512666671E-2</v>
      </c>
      <c r="F104" s="30">
        <f>'Treasury Yields by Qtr'!F34+'Long Term Spreads by Qtr'!F103/10000</f>
        <v>4.5002287647333328E-2</v>
      </c>
      <c r="G104" s="30">
        <f>'Treasury Yields by Qtr'!G34+'Long Term Spreads by Qtr'!G103/10000</f>
        <v>4.6110195468666668E-2</v>
      </c>
      <c r="H104" s="30">
        <f>'Treasury Yields by Qtr'!H34+'Long Term Spreads by Qtr'!H103/10000</f>
        <v>4.2224631486666664E-2</v>
      </c>
      <c r="I104" s="30">
        <f>'Treasury Yields by Qtr'!I34+'Long Term Spreads by Qtr'!I103/10000</f>
        <v>3.9221431442333338E-2</v>
      </c>
      <c r="J104" s="30">
        <f>'Treasury Yields by Qtr'!J34+'Long Term Spreads by Qtr'!J103/10000</f>
        <v>3.9351395657666668E-2</v>
      </c>
    </row>
    <row r="105" spans="1:10" x14ac:dyDescent="0.25">
      <c r="A105" s="79">
        <f t="shared" si="2"/>
        <v>30</v>
      </c>
      <c r="B105" s="30">
        <f>'Treasury Yields by Qtr'!B35+'Long Term Spreads by Qtr'!B104/10000</f>
        <v>4.8452669725891864E-2</v>
      </c>
      <c r="C105" s="30">
        <f>'Treasury Yields by Qtr'!C35+'Long Term Spreads by Qtr'!C104/10000</f>
        <v>4.4216521262E-2</v>
      </c>
      <c r="D105" s="30">
        <f>'Treasury Yields by Qtr'!D35+'Long Term Spreads by Qtr'!D104/10000</f>
        <v>4.1988234816000003E-2</v>
      </c>
      <c r="E105" s="30">
        <f>'Treasury Yields by Qtr'!E35+'Long Term Spreads by Qtr'!E104/10000</f>
        <v>4.7356032201999999E-2</v>
      </c>
      <c r="F105" s="30">
        <f>'Treasury Yields by Qtr'!F35+'Long Term Spreads by Qtr'!F104/10000</f>
        <v>4.5198505028999997E-2</v>
      </c>
      <c r="G105" s="30">
        <f>'Treasury Yields by Qtr'!G35+'Long Term Spreads by Qtr'!G104/10000</f>
        <v>4.6394107313999997E-2</v>
      </c>
      <c r="H105" s="30">
        <f>'Treasury Yields by Qtr'!H35+'Long Term Spreads by Qtr'!H104/10000</f>
        <v>4.2472066597000008E-2</v>
      </c>
      <c r="I105" s="30">
        <f>'Treasury Yields by Qtr'!I35+'Long Term Spreads by Qtr'!I104/10000</f>
        <v>3.9522135279999995E-2</v>
      </c>
      <c r="J105" s="30">
        <f>'Treasury Yields by Qtr'!J35+'Long Term Spreads by Qtr'!J104/10000</f>
        <v>3.9482428138E-2</v>
      </c>
    </row>
    <row r="106" spans="1:10" x14ac:dyDescent="0.25">
      <c r="A106" s="3"/>
      <c r="B106" s="3"/>
      <c r="C106" s="3"/>
      <c r="D106" s="3"/>
      <c r="E106" s="3"/>
      <c r="F106" s="3"/>
      <c r="G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I107" s="3"/>
      <c r="J107" s="3"/>
    </row>
    <row r="108" spans="1:10" x14ac:dyDescent="0.25">
      <c r="A108" s="3" t="s">
        <v>58</v>
      </c>
      <c r="B108" s="3"/>
      <c r="C108" s="3"/>
      <c r="D108" s="3"/>
      <c r="E108" s="3"/>
      <c r="F108" s="3"/>
      <c r="G108" s="3"/>
      <c r="I108" s="3"/>
      <c r="J108" s="3"/>
    </row>
    <row r="109" spans="1:10" x14ac:dyDescent="0.25">
      <c r="A109" s="77" t="s">
        <v>52</v>
      </c>
      <c r="B109" s="78"/>
      <c r="C109" s="31"/>
      <c r="D109" s="31"/>
      <c r="E109" s="31"/>
      <c r="F109" s="31"/>
      <c r="G109" s="31"/>
      <c r="I109" s="3"/>
      <c r="J109" s="3"/>
    </row>
    <row r="110" spans="1:10" x14ac:dyDescent="0.25">
      <c r="A110" s="28" t="s">
        <v>51</v>
      </c>
      <c r="B110" s="80">
        <v>41912</v>
      </c>
      <c r="C110" s="80">
        <v>42004</v>
      </c>
      <c r="D110" s="80">
        <v>42094</v>
      </c>
      <c r="E110" s="80">
        <v>42185</v>
      </c>
      <c r="F110" s="80">
        <v>42277</v>
      </c>
      <c r="G110" s="80">
        <f>+G75</f>
        <v>42369</v>
      </c>
      <c r="H110" s="80">
        <f>+H75</f>
        <v>42460</v>
      </c>
      <c r="I110" s="80">
        <f>+I75</f>
        <v>42551</v>
      </c>
      <c r="J110" s="80">
        <f>+J75</f>
        <v>42643</v>
      </c>
    </row>
    <row r="111" spans="1:10" x14ac:dyDescent="0.25">
      <c r="A111" s="79">
        <v>1</v>
      </c>
      <c r="B111" s="30">
        <f>'Treasury Yields by Qtr'!B6+'Long Term Spreads by Qtr'!B110/10000</f>
        <v>1.7858790927712625E-2</v>
      </c>
      <c r="C111" s="30">
        <f>'Treasury Yields by Qtr'!C6+'Long Term Spreads by Qtr'!C110/10000</f>
        <v>1.9614998596000001E-2</v>
      </c>
      <c r="D111" s="30">
        <f>'Treasury Yields by Qtr'!D6+'Long Term Spreads by Qtr'!D110/10000</f>
        <v>1.9609729334000001E-2</v>
      </c>
      <c r="E111" s="30">
        <f>'Treasury Yields by Qtr'!E6+'Long Term Spreads by Qtr'!E110/10000</f>
        <v>1.9803716385000003E-2</v>
      </c>
      <c r="F111" s="30">
        <f>'Treasury Yields by Qtr'!F6+'Long Term Spreads by Qtr'!F110/10000</f>
        <v>2.0170742825000001E-2</v>
      </c>
      <c r="G111" s="30">
        <f>'Treasury Yields by Qtr'!G6+'Long Term Spreads by Qtr'!G110/10000</f>
        <v>2.3683238416000001E-2</v>
      </c>
      <c r="H111" s="30">
        <f>'Treasury Yields by Qtr'!H6+'Long Term Spreads by Qtr'!H110/10000</f>
        <v>2.2009183931000001E-2</v>
      </c>
      <c r="I111" s="30">
        <f>'Treasury Yields by Qtr'!I6+'Long Term Spreads by Qtr'!I110/10000</f>
        <v>2.0766712778000004E-2</v>
      </c>
      <c r="J111" s="30">
        <f>'Treasury Yields by Qtr'!J6+'Long Term Spreads by Qtr'!J110/10000</f>
        <v>2.2135125735999999E-2</v>
      </c>
    </row>
    <row r="112" spans="1:10" x14ac:dyDescent="0.25">
      <c r="A112" s="79">
        <f>A111+1</f>
        <v>2</v>
      </c>
      <c r="B112" s="30">
        <f>'Treasury Yields by Qtr'!B7+'Long Term Spreads by Qtr'!B111/10000</f>
        <v>2.3579625472934091E-2</v>
      </c>
      <c r="C112" s="30">
        <f>'Treasury Yields by Qtr'!C7+'Long Term Spreads by Qtr'!C111/10000</f>
        <v>2.4291765988000001E-2</v>
      </c>
      <c r="D112" s="30">
        <f>'Treasury Yields by Qtr'!D7+'Long Term Spreads by Qtr'!D111/10000</f>
        <v>2.3019818310999998E-2</v>
      </c>
      <c r="E112" s="30">
        <f>'Treasury Yields by Qtr'!E7+'Long Term Spreads by Qtr'!E111/10000</f>
        <v>2.3695902273000002E-2</v>
      </c>
      <c r="F112" s="30">
        <f>'Treasury Yields by Qtr'!F7+'Long Term Spreads by Qtr'!F111/10000</f>
        <v>2.3685844706999998E-2</v>
      </c>
      <c r="G112" s="30">
        <f>'Treasury Yields by Qtr'!G7+'Long Term Spreads by Qtr'!G111/10000</f>
        <v>2.7660019115E-2</v>
      </c>
      <c r="H112" s="30">
        <f>'Treasury Yields by Qtr'!H7+'Long Term Spreads by Qtr'!H111/10000</f>
        <v>2.4219086696000001E-2</v>
      </c>
      <c r="I112" s="30">
        <f>'Treasury Yields by Qtr'!I7+'Long Term Spreads by Qtr'!I111/10000</f>
        <v>2.2551965739E-2</v>
      </c>
      <c r="J112" s="30">
        <f>'Treasury Yields by Qtr'!J7+'Long Term Spreads by Qtr'!J111/10000</f>
        <v>2.4277042476000002E-2</v>
      </c>
    </row>
    <row r="113" spans="1:10" x14ac:dyDescent="0.25">
      <c r="A113" s="79">
        <f t="shared" ref="A113:A140" si="3">A112+1</f>
        <v>3</v>
      </c>
      <c r="B113" s="30">
        <f>'Treasury Yields by Qtr'!B8+'Long Term Spreads by Qtr'!B112/10000</f>
        <v>2.9437962509636453E-2</v>
      </c>
      <c r="C113" s="30">
        <f>'Treasury Yields by Qtr'!C8+'Long Term Spreads by Qtr'!C112/10000</f>
        <v>2.9425613632000004E-2</v>
      </c>
      <c r="D113" s="30">
        <f>'Treasury Yields by Qtr'!D8+'Long Term Spreads by Qtr'!D112/10000</f>
        <v>2.7045178064999995E-2</v>
      </c>
      <c r="E113" s="30">
        <f>'Treasury Yields by Qtr'!E8+'Long Term Spreads by Qtr'!E112/10000</f>
        <v>2.8091714950999998E-2</v>
      </c>
      <c r="F113" s="30">
        <f>'Treasury Yields by Qtr'!F8+'Long Term Spreads by Qtr'!F112/10000</f>
        <v>2.7288197198999997E-2</v>
      </c>
      <c r="G113" s="30">
        <f>'Treasury Yields by Qtr'!G8+'Long Term Spreads by Qtr'!G112/10000</f>
        <v>3.1064463802000002E-2</v>
      </c>
      <c r="H113" s="30">
        <f>'Treasury Yields by Qtr'!H8+'Long Term Spreads by Qtr'!H112/10000</f>
        <v>2.6452034438999999E-2</v>
      </c>
      <c r="I113" s="30">
        <f>'Treasury Yields by Qtr'!I8+'Long Term Spreads by Qtr'!I112/10000</f>
        <v>2.4788629335999998E-2</v>
      </c>
      <c r="J113" s="30">
        <f>'Treasury Yields by Qtr'!J8+'Long Term Spreads by Qtr'!J112/10000</f>
        <v>2.6542851976000002E-2</v>
      </c>
    </row>
    <row r="114" spans="1:10" x14ac:dyDescent="0.25">
      <c r="A114" s="79">
        <f t="shared" si="3"/>
        <v>4</v>
      </c>
      <c r="B114" s="30">
        <f>'Treasury Yields by Qtr'!B9+'Long Term Spreads by Qtr'!B113/10000</f>
        <v>3.4314836451653619E-2</v>
      </c>
      <c r="C114" s="30">
        <f>'Treasury Yields by Qtr'!C9+'Long Term Spreads by Qtr'!C113/10000</f>
        <v>3.3458605478000003E-2</v>
      </c>
      <c r="D114" s="30">
        <f>'Treasury Yields by Qtr'!D9+'Long Term Spreads by Qtr'!D113/10000</f>
        <v>3.0630939570000001E-2</v>
      </c>
      <c r="E114" s="30">
        <f>'Treasury Yields by Qtr'!E9+'Long Term Spreads by Qtr'!E113/10000</f>
        <v>3.2328762971999998E-2</v>
      </c>
      <c r="F114" s="30">
        <f>'Treasury Yields by Qtr'!F9+'Long Term Spreads by Qtr'!F113/10000</f>
        <v>3.0532921591E-2</v>
      </c>
      <c r="G114" s="30">
        <f>'Treasury Yields by Qtr'!G9+'Long Term Spreads by Qtr'!G113/10000</f>
        <v>3.4587028088000002E-2</v>
      </c>
      <c r="H114" s="30">
        <f>'Treasury Yields by Qtr'!H9+'Long Term Spreads by Qtr'!H113/10000</f>
        <v>2.9430867446E-2</v>
      </c>
      <c r="I114" s="30">
        <f>'Treasury Yields by Qtr'!I9+'Long Term Spreads by Qtr'!I113/10000</f>
        <v>2.7367156362999998E-2</v>
      </c>
      <c r="J114" s="30">
        <f>'Treasury Yields by Qtr'!J9+'Long Term Spreads by Qtr'!J113/10000</f>
        <v>2.8977949481999998E-2</v>
      </c>
    </row>
    <row r="115" spans="1:10" x14ac:dyDescent="0.25">
      <c r="A115" s="79">
        <f t="shared" si="3"/>
        <v>5</v>
      </c>
      <c r="B115" s="30">
        <f>'Treasury Yields by Qtr'!B10+'Long Term Spreads by Qtr'!B114/10000</f>
        <v>3.7980164667561891E-2</v>
      </c>
      <c r="C115" s="30">
        <f>'Treasury Yields by Qtr'!C10+'Long Term Spreads by Qtr'!C114/10000</f>
        <v>3.6466185710000001E-2</v>
      </c>
      <c r="D115" s="30">
        <f>'Treasury Yields by Qtr'!D10+'Long Term Spreads by Qtr'!D114/10000</f>
        <v>3.3710864005000001E-2</v>
      </c>
      <c r="E115" s="30">
        <f>'Treasury Yields by Qtr'!E10+'Long Term Spreads by Qtr'!E114/10000</f>
        <v>3.6226452744999998E-2</v>
      </c>
      <c r="F115" s="30">
        <f>'Treasury Yields by Qtr'!F10+'Long Term Spreads by Qtr'!F114/10000</f>
        <v>3.3688692548999997E-2</v>
      </c>
      <c r="G115" s="30">
        <f>'Treasury Yields by Qtr'!G10+'Long Term Spreads by Qtr'!G114/10000</f>
        <v>3.7549832492000002E-2</v>
      </c>
      <c r="H115" s="30">
        <f>'Treasury Yields by Qtr'!H10+'Long Term Spreads by Qtr'!H114/10000</f>
        <v>3.2057494318999999E-2</v>
      </c>
      <c r="I115" s="30">
        <f>'Treasury Yields by Qtr'!I10+'Long Term Spreads by Qtr'!I114/10000</f>
        <v>2.9695293419999998E-2</v>
      </c>
      <c r="J115" s="30">
        <f>'Treasury Yields by Qtr'!J10+'Long Term Spreads by Qtr'!J114/10000</f>
        <v>3.1256328098999996E-2</v>
      </c>
    </row>
    <row r="116" spans="1:10" x14ac:dyDescent="0.25">
      <c r="A116" s="79">
        <f t="shared" si="3"/>
        <v>6</v>
      </c>
      <c r="B116" s="30">
        <f>'Treasury Yields by Qtr'!B11+'Long Term Spreads by Qtr'!B115/10000</f>
        <v>4.0931179291381348E-2</v>
      </c>
      <c r="C116" s="30">
        <f>'Treasury Yields by Qtr'!C11+'Long Term Spreads by Qtr'!C115/10000</f>
        <v>3.8977744467000003E-2</v>
      </c>
      <c r="D116" s="30">
        <f>'Treasury Yields by Qtr'!D11+'Long Term Spreads by Qtr'!D115/10000</f>
        <v>3.6304497148999998E-2</v>
      </c>
      <c r="E116" s="30">
        <f>'Treasury Yields by Qtr'!E11+'Long Term Spreads by Qtr'!E115/10000</f>
        <v>3.9454021398E-2</v>
      </c>
      <c r="F116" s="30">
        <f>'Treasury Yields by Qtr'!F11+'Long Term Spreads by Qtr'!F115/10000</f>
        <v>3.6708142151999995E-2</v>
      </c>
      <c r="G116" s="30">
        <f>'Treasury Yields by Qtr'!G11+'Long Term Spreads by Qtr'!G115/10000</f>
        <v>4.0121866818999999E-2</v>
      </c>
      <c r="H116" s="30">
        <f>'Treasury Yields by Qtr'!H11+'Long Term Spreads by Qtr'!H115/10000</f>
        <v>3.484897637E-2</v>
      </c>
      <c r="I116" s="30">
        <f>'Treasury Yields by Qtr'!I11+'Long Term Spreads by Qtr'!I115/10000</f>
        <v>3.2311443455999997E-2</v>
      </c>
      <c r="J116" s="30">
        <f>'Treasury Yields by Qtr'!J11+'Long Term Spreads by Qtr'!J115/10000</f>
        <v>3.3645919275999997E-2</v>
      </c>
    </row>
    <row r="117" spans="1:10" x14ac:dyDescent="0.25">
      <c r="A117" s="79">
        <f t="shared" si="3"/>
        <v>7</v>
      </c>
      <c r="B117" s="30">
        <f>'Treasury Yields by Qtr'!B12+'Long Term Spreads by Qtr'!B116/10000</f>
        <v>4.2723051458887842E-2</v>
      </c>
      <c r="C117" s="30">
        <f>'Treasury Yields by Qtr'!C12+'Long Term Spreads by Qtr'!C116/10000</f>
        <v>4.0342740550888892E-2</v>
      </c>
      <c r="D117" s="30">
        <f>'Treasury Yields by Qtr'!D12+'Long Term Spreads by Qtr'!D116/10000</f>
        <v>3.7707486429555556E-2</v>
      </c>
      <c r="E117" s="30">
        <f>'Treasury Yields by Qtr'!E12+'Long Term Spreads by Qtr'!E116/10000</f>
        <v>4.1212733410999999E-2</v>
      </c>
      <c r="F117" s="30">
        <f>'Treasury Yields by Qtr'!F12+'Long Term Spreads by Qtr'!F116/10000</f>
        <v>3.8392876655999997E-2</v>
      </c>
      <c r="G117" s="30">
        <f>'Treasury Yields by Qtr'!G12+'Long Term Spreads by Qtr'!G116/10000</f>
        <v>4.1420143439000003E-2</v>
      </c>
      <c r="H117" s="30">
        <f>'Treasury Yields by Qtr'!H12+'Long Term Spreads by Qtr'!H116/10000</f>
        <v>3.6359496300333333E-2</v>
      </c>
      <c r="I117" s="30">
        <f>'Treasury Yields by Qtr'!I12+'Long Term Spreads by Qtr'!I116/10000</f>
        <v>3.3654290679777779E-2</v>
      </c>
      <c r="J117" s="30">
        <f>'Treasury Yields by Qtr'!J12+'Long Term Spreads by Qtr'!J116/10000</f>
        <v>3.4812265365888891E-2</v>
      </c>
    </row>
    <row r="118" spans="1:10" x14ac:dyDescent="0.25">
      <c r="A118" s="79">
        <f t="shared" si="3"/>
        <v>8</v>
      </c>
      <c r="B118" s="30">
        <f>'Treasury Yields by Qtr'!B13+'Long Term Spreads by Qtr'!B117/10000</f>
        <v>4.4207103082353143E-2</v>
      </c>
      <c r="C118" s="30">
        <f>'Treasury Yields by Qtr'!C13+'Long Term Spreads by Qtr'!C117/10000</f>
        <v>4.1404283401777778E-2</v>
      </c>
      <c r="D118" s="30">
        <f>'Treasury Yields by Qtr'!D13+'Long Term Spreads by Qtr'!D117/10000</f>
        <v>3.8867309496111113E-2</v>
      </c>
      <c r="E118" s="30">
        <f>'Treasury Yields by Qtr'!E13+'Long Term Spreads by Qtr'!E117/10000</f>
        <v>4.2546992648E-2</v>
      </c>
      <c r="F118" s="30">
        <f>'Treasury Yields by Qtr'!F13+'Long Term Spreads by Qtr'!F117/10000</f>
        <v>3.9695039373E-2</v>
      </c>
      <c r="G118" s="30">
        <f>'Treasury Yields by Qtr'!G13+'Long Term Spreads by Qtr'!G117/10000</f>
        <v>4.2443522883000004E-2</v>
      </c>
      <c r="H118" s="30">
        <f>'Treasury Yields by Qtr'!H13+'Long Term Spreads by Qtr'!H117/10000</f>
        <v>3.7471761867666667E-2</v>
      </c>
      <c r="I118" s="30">
        <f>'Treasury Yields by Qtr'!I13+'Long Term Spreads by Qtr'!I117/10000</f>
        <v>3.4602795548555554E-2</v>
      </c>
      <c r="J118" s="30">
        <f>'Treasury Yields by Qtr'!J13+'Long Term Spreads by Qtr'!J117/10000</f>
        <v>3.5693725415777783E-2</v>
      </c>
    </row>
    <row r="119" spans="1:10" x14ac:dyDescent="0.25">
      <c r="A119" s="79">
        <f t="shared" si="3"/>
        <v>9</v>
      </c>
      <c r="B119" s="30">
        <f>'Treasury Yields by Qtr'!B14+'Long Term Spreads by Qtr'!B118/10000</f>
        <v>4.5462216707511841E-2</v>
      </c>
      <c r="C119" s="30">
        <f>'Treasury Yields by Qtr'!C14+'Long Term Spreads by Qtr'!C118/10000</f>
        <v>4.2263114782666665E-2</v>
      </c>
      <c r="D119" s="30">
        <f>'Treasury Yields by Qtr'!D14+'Long Term Spreads by Qtr'!D118/10000</f>
        <v>3.9855133877666669E-2</v>
      </c>
      <c r="E119" s="30">
        <f>'Treasury Yields by Qtr'!E14+'Long Term Spreads by Qtr'!E118/10000</f>
        <v>4.3620870302E-2</v>
      </c>
      <c r="F119" s="30">
        <f>'Treasury Yields by Qtr'!F14+'Long Term Spreads by Qtr'!F118/10000</f>
        <v>4.0759564565999995E-2</v>
      </c>
      <c r="G119" s="30">
        <f>'Treasury Yields by Qtr'!G14+'Long Term Spreads by Qtr'!G118/10000</f>
        <v>4.3294921116000001E-2</v>
      </c>
      <c r="H119" s="30">
        <f>'Treasury Yields by Qtr'!H14+'Long Term Spreads by Qtr'!H118/10000</f>
        <v>3.8339903440000003E-2</v>
      </c>
      <c r="I119" s="30">
        <f>'Treasury Yields by Qtr'!I14+'Long Term Spreads by Qtr'!I118/10000</f>
        <v>3.532036867433333E-2</v>
      </c>
      <c r="J119" s="30">
        <f>'Treasury Yields by Qtr'!J14+'Long Term Spreads by Qtr'!J118/10000</f>
        <v>3.6408028033666662E-2</v>
      </c>
    </row>
    <row r="120" spans="1:10" x14ac:dyDescent="0.25">
      <c r="A120" s="79">
        <f t="shared" si="3"/>
        <v>10</v>
      </c>
      <c r="B120" s="30">
        <f>'Treasury Yields by Qtr'!B15+'Long Term Spreads by Qtr'!B119/10000</f>
        <v>4.653356493987594E-2</v>
      </c>
      <c r="C120" s="30">
        <f>'Treasury Yields by Qtr'!C15+'Long Term Spreads by Qtr'!C119/10000</f>
        <v>4.2979503772555556E-2</v>
      </c>
      <c r="D120" s="30">
        <f>'Treasury Yields by Qtr'!D15+'Long Term Spreads by Qtr'!D119/10000</f>
        <v>4.0712461088222227E-2</v>
      </c>
      <c r="E120" s="30">
        <f>'Treasury Yields by Qtr'!E15+'Long Term Spreads by Qtr'!E119/10000</f>
        <v>4.4533425533E-2</v>
      </c>
      <c r="F120" s="30">
        <f>'Treasury Yields by Qtr'!F15+'Long Term Spreads by Qtr'!F119/10000</f>
        <v>4.1667350646000002E-2</v>
      </c>
      <c r="G120" s="30">
        <f>'Treasury Yields by Qtr'!G15+'Long Term Spreads by Qtr'!G119/10000</f>
        <v>4.4031207914000003E-2</v>
      </c>
      <c r="H120" s="30">
        <f>'Treasury Yields by Qtr'!H15+'Long Term Spreads by Qtr'!H119/10000</f>
        <v>3.9065014872333333E-2</v>
      </c>
      <c r="I120" s="30">
        <f>'Treasury Yields by Qtr'!I15+'Long Term Spreads by Qtr'!I119/10000</f>
        <v>3.5913282317111113E-2</v>
      </c>
      <c r="J120" s="30">
        <f>'Treasury Yields by Qtr'!J15+'Long Term Spreads by Qtr'!J119/10000</f>
        <v>3.703215240055556E-2</v>
      </c>
    </row>
    <row r="121" spans="1:10" x14ac:dyDescent="0.25">
      <c r="A121" s="79">
        <f t="shared" si="3"/>
        <v>11</v>
      </c>
      <c r="B121" s="30">
        <f>'Treasury Yields by Qtr'!B16+'Long Term Spreads by Qtr'!B120/10000</f>
        <v>4.7447087350548429E-2</v>
      </c>
      <c r="C121" s="30">
        <f>'Treasury Yields by Qtr'!C16+'Long Term Spreads by Qtr'!C120/10000</f>
        <v>4.3591322624444442E-2</v>
      </c>
      <c r="D121" s="30">
        <f>'Treasury Yields by Qtr'!D16+'Long Term Spreads by Qtr'!D120/10000</f>
        <v>4.1465247626777779E-2</v>
      </c>
      <c r="E121" s="30">
        <f>'Treasury Yields by Qtr'!E16+'Long Term Spreads by Qtr'!E120/10000</f>
        <v>4.5349617204999998E-2</v>
      </c>
      <c r="F121" s="30">
        <f>'Treasury Yields by Qtr'!F16+'Long Term Spreads by Qtr'!F120/10000</f>
        <v>4.2476680801999997E-2</v>
      </c>
      <c r="G121" s="30">
        <f>'Treasury Yields by Qtr'!G16+'Long Term Spreads by Qtr'!G120/10000</f>
        <v>4.4693826882999999E-2</v>
      </c>
      <c r="H121" s="30">
        <f>'Treasury Yields by Qtr'!H16+'Long Term Spreads by Qtr'!H120/10000</f>
        <v>3.9710346511666668E-2</v>
      </c>
      <c r="I121" s="30">
        <f>'Treasury Yields by Qtr'!I16+'Long Term Spreads by Qtr'!I120/10000</f>
        <v>3.6448550187888888E-2</v>
      </c>
      <c r="J121" s="30">
        <f>'Treasury Yields by Qtr'!J16+'Long Term Spreads by Qtr'!J120/10000</f>
        <v>3.7614459058444447E-2</v>
      </c>
    </row>
    <row r="122" spans="1:10" x14ac:dyDescent="0.25">
      <c r="A122" s="79">
        <f t="shared" si="3"/>
        <v>12</v>
      </c>
      <c r="B122" s="30">
        <f>'Treasury Yields by Qtr'!B17+'Long Term Spreads by Qtr'!B121/10000</f>
        <v>4.8224467844060134E-2</v>
      </c>
      <c r="C122" s="30">
        <f>'Treasury Yields by Qtr'!C17+'Long Term Spreads by Qtr'!C121/10000</f>
        <v>4.4125035578333333E-2</v>
      </c>
      <c r="D122" s="30">
        <f>'Treasury Yields by Qtr'!D17+'Long Term Spreads by Qtr'!D121/10000</f>
        <v>4.2132003958333331E-2</v>
      </c>
      <c r="E122" s="30">
        <f>'Treasury Yields by Qtr'!E17+'Long Term Spreads by Qtr'!E121/10000</f>
        <v>4.6111139836000001E-2</v>
      </c>
      <c r="F122" s="30">
        <f>'Treasury Yields by Qtr'!F17+'Long Term Spreads by Qtr'!F121/10000</f>
        <v>4.3225287818000002E-2</v>
      </c>
      <c r="G122" s="30">
        <f>'Treasury Yields by Qtr'!G17+'Long Term Spreads by Qtr'!G121/10000</f>
        <v>4.5309659458000001E-2</v>
      </c>
      <c r="H122" s="30">
        <f>'Treasury Yields by Qtr'!H17+'Long Term Spreads by Qtr'!H121/10000</f>
        <v>4.0321225107000001E-2</v>
      </c>
      <c r="I122" s="30">
        <f>'Treasury Yields by Qtr'!I17+'Long Term Spreads by Qtr'!I121/10000</f>
        <v>3.6973923748666669E-2</v>
      </c>
      <c r="J122" s="30">
        <f>'Treasury Yields by Qtr'!J17+'Long Term Spreads by Qtr'!J121/10000</f>
        <v>3.8189929310333333E-2</v>
      </c>
    </row>
    <row r="123" spans="1:10" x14ac:dyDescent="0.25">
      <c r="A123" s="79">
        <f t="shared" si="3"/>
        <v>13</v>
      </c>
      <c r="B123" s="30">
        <f>'Treasury Yields by Qtr'!B18+'Long Term Spreads by Qtr'!B122/10000</f>
        <v>4.8894911706152719E-2</v>
      </c>
      <c r="C123" s="30">
        <f>'Treasury Yields by Qtr'!C18+'Long Term Spreads by Qtr'!C122/10000</f>
        <v>4.4600120921222224E-2</v>
      </c>
      <c r="D123" s="30">
        <f>'Treasury Yields by Qtr'!D18+'Long Term Spreads by Qtr'!D122/10000</f>
        <v>4.273056738888889E-2</v>
      </c>
      <c r="E123" s="30">
        <f>'Treasury Yields by Qtr'!E18+'Long Term Spreads by Qtr'!E122/10000</f>
        <v>4.6832085666999999E-2</v>
      </c>
      <c r="F123" s="30">
        <f>'Treasury Yields by Qtr'!F18+'Long Term Spreads by Qtr'!F122/10000</f>
        <v>4.3937803912000001E-2</v>
      </c>
      <c r="G123" s="30">
        <f>'Treasury Yields by Qtr'!G18+'Long Term Spreads by Qtr'!G122/10000</f>
        <v>4.5894720944000003E-2</v>
      </c>
      <c r="H123" s="30">
        <f>'Treasury Yields by Qtr'!H18+'Long Term Spreads by Qtr'!H122/10000</f>
        <v>4.0925955054333329E-2</v>
      </c>
      <c r="I123" s="30">
        <f>'Treasury Yields by Qtr'!I18+'Long Term Spreads by Qtr'!I122/10000</f>
        <v>3.7520473502444446E-2</v>
      </c>
      <c r="J123" s="30">
        <f>'Treasury Yields by Qtr'!J18+'Long Term Spreads by Qtr'!J122/10000</f>
        <v>3.8779012193222218E-2</v>
      </c>
    </row>
    <row r="124" spans="1:10" x14ac:dyDescent="0.25">
      <c r="A124" s="79">
        <f t="shared" si="3"/>
        <v>14</v>
      </c>
      <c r="B124" s="30">
        <f>'Treasury Yields by Qtr'!B19+'Long Term Spreads by Qtr'!B123/10000</f>
        <v>4.9481858759752417E-2</v>
      </c>
      <c r="C124" s="30">
        <f>'Treasury Yields by Qtr'!C19+'Long Term Spreads by Qtr'!C123/10000</f>
        <v>4.5030785755111116E-2</v>
      </c>
      <c r="D124" s="30">
        <f>'Treasury Yields by Qtr'!D19+'Long Term Spreads by Qtr'!D123/10000</f>
        <v>4.3274011885444441E-2</v>
      </c>
      <c r="E124" s="30">
        <f>'Treasury Yields by Qtr'!E19+'Long Term Spreads by Qtr'!E123/10000</f>
        <v>4.7516358125000005E-2</v>
      </c>
      <c r="F124" s="30">
        <f>'Treasury Yields by Qtr'!F19+'Long Term Spreads by Qtr'!F123/10000</f>
        <v>4.4616930446E-2</v>
      </c>
      <c r="G124" s="30">
        <f>'Treasury Yields by Qtr'!G19+'Long Term Spreads by Qtr'!G123/10000</f>
        <v>4.6452044309000004E-2</v>
      </c>
      <c r="H124" s="30">
        <f>'Treasury Yields by Qtr'!H19+'Long Term Spreads by Qtr'!H123/10000</f>
        <v>4.153859236566667E-2</v>
      </c>
      <c r="I124" s="30">
        <f>'Treasury Yields by Qtr'!I19+'Long Term Spreads by Qtr'!I123/10000</f>
        <v>3.8099904407222218E-2</v>
      </c>
      <c r="J124" s="30">
        <f>'Treasury Yields by Qtr'!J19+'Long Term Spreads by Qtr'!J123/10000</f>
        <v>3.9384428196111113E-2</v>
      </c>
    </row>
    <row r="125" spans="1:10" x14ac:dyDescent="0.25">
      <c r="A125" s="79">
        <f t="shared" si="3"/>
        <v>15</v>
      </c>
      <c r="B125" s="30">
        <f>'Treasury Yields by Qtr'!B20+'Long Term Spreads by Qtr'!B124/10000</f>
        <v>5.0001973311715915E-2</v>
      </c>
      <c r="C125" s="30">
        <f>'Treasury Yields by Qtr'!C20+'Long Term Spreads by Qtr'!C124/10000</f>
        <v>4.5427221045000007E-2</v>
      </c>
      <c r="D125" s="30">
        <f>'Treasury Yields by Qtr'!D20+'Long Term Spreads by Qtr'!D124/10000</f>
        <v>4.3772152516999993E-2</v>
      </c>
      <c r="E125" s="30">
        <f>'Treasury Yields by Qtr'!E20+'Long Term Spreads by Qtr'!E124/10000</f>
        <v>4.8166874797999998E-2</v>
      </c>
      <c r="F125" s="30">
        <f>'Treasury Yields by Qtr'!F20+'Long Term Spreads by Qtr'!F124/10000</f>
        <v>4.5267318230999998E-2</v>
      </c>
      <c r="G125" s="30">
        <f>'Treasury Yields by Qtr'!G20+'Long Term Spreads by Qtr'!G124/10000</f>
        <v>4.6986775149000001E-2</v>
      </c>
      <c r="H125" s="30">
        <f>'Treasury Yields by Qtr'!H20+'Long Term Spreads by Qtr'!H124/10000</f>
        <v>4.2153834530000003E-2</v>
      </c>
      <c r="I125" s="30">
        <f>'Treasury Yields by Qtr'!I20+'Long Term Spreads by Qtr'!I124/10000</f>
        <v>3.8701590112999999E-2</v>
      </c>
      <c r="J125" s="30">
        <f>'Treasury Yields by Qtr'!J20+'Long Term Spreads by Qtr'!J124/10000</f>
        <v>3.9996419796999999E-2</v>
      </c>
    </row>
    <row r="126" spans="1:10" x14ac:dyDescent="0.25">
      <c r="A126" s="79">
        <f t="shared" si="3"/>
        <v>16</v>
      </c>
      <c r="B126" s="30">
        <f>'Treasury Yields by Qtr'!B21+'Long Term Spreads by Qtr'!B125/10000</f>
        <v>5.0468317955065609E-2</v>
      </c>
      <c r="C126" s="30">
        <f>'Treasury Yields by Qtr'!C21+'Long Term Spreads by Qtr'!C125/10000</f>
        <v>4.5797501965888887E-2</v>
      </c>
      <c r="D126" s="30">
        <f>'Treasury Yields by Qtr'!D21+'Long Term Spreads by Qtr'!D125/10000</f>
        <v>4.4232092661555561E-2</v>
      </c>
      <c r="E126" s="30">
        <f>'Treasury Yields by Qtr'!E21+'Long Term Spreads by Qtr'!E125/10000</f>
        <v>4.8785191672000003E-2</v>
      </c>
      <c r="F126" s="30">
        <f>'Treasury Yields by Qtr'!F21+'Long Term Spreads by Qtr'!F125/10000</f>
        <v>4.5890542936000006E-2</v>
      </c>
      <c r="G126" s="30">
        <f>'Treasury Yields by Qtr'!G21+'Long Term Spreads by Qtr'!G125/10000</f>
        <v>4.7501521281999998E-2</v>
      </c>
      <c r="H126" s="30">
        <f>'Treasury Yields by Qtr'!H21+'Long Term Spreads by Qtr'!H125/10000</f>
        <v>4.2767857597333335E-2</v>
      </c>
      <c r="I126" s="30">
        <f>'Treasury Yields by Qtr'!I21+'Long Term Spreads by Qtr'!I125/10000</f>
        <v>3.9317267982777779E-2</v>
      </c>
      <c r="J126" s="30">
        <f>'Treasury Yields by Qtr'!J21+'Long Term Spreads by Qtr'!J125/10000</f>
        <v>4.0608669232888889E-2</v>
      </c>
    </row>
    <row r="127" spans="1:10" x14ac:dyDescent="0.25">
      <c r="A127" s="79">
        <f t="shared" si="3"/>
        <v>17</v>
      </c>
      <c r="B127" s="30">
        <f>'Treasury Yields by Qtr'!B22+'Long Term Spreads by Qtr'!B126/10000</f>
        <v>5.0890765822841008E-2</v>
      </c>
      <c r="C127" s="30">
        <f>'Treasury Yields by Qtr'!C22+'Long Term Spreads by Qtr'!C126/10000</f>
        <v>4.614780274177778E-2</v>
      </c>
      <c r="D127" s="30">
        <f>'Treasury Yields by Qtr'!D22+'Long Term Spreads by Qtr'!D126/10000</f>
        <v>4.4659252977111111E-2</v>
      </c>
      <c r="E127" s="30">
        <f>'Treasury Yields by Qtr'!E22+'Long Term Spreads by Qtr'!E126/10000</f>
        <v>4.9372181227000003E-2</v>
      </c>
      <c r="F127" s="30">
        <f>'Treasury Yields by Qtr'!F22+'Long Term Spreads by Qtr'!F126/10000</f>
        <v>4.648911905E-2</v>
      </c>
      <c r="G127" s="30">
        <f>'Treasury Yields by Qtr'!G22+'Long Term Spreads by Qtr'!G126/10000</f>
        <v>4.7999265265000007E-2</v>
      </c>
      <c r="H127" s="30">
        <f>'Treasury Yields by Qtr'!H22+'Long Term Spreads by Qtr'!H126/10000</f>
        <v>4.337359375566667E-2</v>
      </c>
      <c r="I127" s="30">
        <f>'Treasury Yields by Qtr'!I22+'Long Term Spreads by Qtr'!I126/10000</f>
        <v>3.9936450416555552E-2</v>
      </c>
      <c r="J127" s="30">
        <f>'Treasury Yields by Qtr'!J22+'Long Term Spreads by Qtr'!J126/10000</f>
        <v>4.121173422477778E-2</v>
      </c>
    </row>
    <row r="128" spans="1:10" x14ac:dyDescent="0.25">
      <c r="A128" s="79">
        <f t="shared" si="3"/>
        <v>18</v>
      </c>
      <c r="B128" s="30">
        <f>'Treasury Yields by Qtr'!B23+'Long Term Spreads by Qtr'!B127/10000</f>
        <v>5.1277216610609709E-2</v>
      </c>
      <c r="C128" s="30">
        <f>'Treasury Yields by Qtr'!C23+'Long Term Spreads by Qtr'!C127/10000</f>
        <v>4.648311667266667E-2</v>
      </c>
      <c r="D128" s="30">
        <f>'Treasury Yields by Qtr'!D23+'Long Term Spreads by Qtr'!D127/10000</f>
        <v>4.5057406226666666E-2</v>
      </c>
      <c r="E128" s="30">
        <f>'Treasury Yields by Qtr'!E23+'Long Term Spreads by Qtr'!E127/10000</f>
        <v>4.9927542278000003E-2</v>
      </c>
      <c r="F128" s="30">
        <f>'Treasury Yields by Qtr'!F23+'Long Term Spreads by Qtr'!F127/10000</f>
        <v>4.7060546817999996E-2</v>
      </c>
      <c r="G128" s="30">
        <f>'Treasury Yields by Qtr'!G23+'Long Term Spreads by Qtr'!G127/10000</f>
        <v>4.8478901042999997E-2</v>
      </c>
      <c r="H128" s="30">
        <f>'Treasury Yields by Qtr'!H23+'Long Term Spreads by Qtr'!H127/10000</f>
        <v>4.3968694503000005E-2</v>
      </c>
      <c r="I128" s="30">
        <f>'Treasury Yields by Qtr'!I23+'Long Term Spreads by Qtr'!I127/10000</f>
        <v>4.0554179246333331E-2</v>
      </c>
      <c r="J128" s="30">
        <f>'Treasury Yields by Qtr'!J23+'Long Term Spreads by Qtr'!J127/10000</f>
        <v>4.1801769049666662E-2</v>
      </c>
    </row>
    <row r="129" spans="1:10" x14ac:dyDescent="0.25">
      <c r="A129" s="79">
        <f t="shared" si="3"/>
        <v>19</v>
      </c>
      <c r="B129" s="30">
        <f>'Treasury Yields by Qtr'!B24+'Long Term Spreads by Qtr'!B128/10000</f>
        <v>5.1633525703773497E-2</v>
      </c>
      <c r="C129" s="30">
        <f>'Treasury Yields by Qtr'!C24+'Long Term Spreads by Qtr'!C128/10000</f>
        <v>4.6807240403555557E-2</v>
      </c>
      <c r="D129" s="30">
        <f>'Treasury Yields by Qtr'!D24+'Long Term Spreads by Qtr'!D128/10000</f>
        <v>4.5429720956222226E-2</v>
      </c>
      <c r="E129" s="30">
        <f>'Treasury Yields by Qtr'!E24+'Long Term Spreads by Qtr'!E128/10000</f>
        <v>5.0451010591000003E-2</v>
      </c>
      <c r="F129" s="30">
        <f>'Treasury Yields by Qtr'!F24+'Long Term Spreads by Qtr'!F128/10000</f>
        <v>4.7606246743E-2</v>
      </c>
      <c r="G129" s="30">
        <f>'Treasury Yields by Qtr'!G24+'Long Term Spreads by Qtr'!G128/10000</f>
        <v>4.8942461773999996E-2</v>
      </c>
      <c r="H129" s="30">
        <f>'Treasury Yields by Qtr'!H24+'Long Term Spreads by Qtr'!H128/10000</f>
        <v>4.4549898855333336E-2</v>
      </c>
      <c r="I129" s="30">
        <f>'Treasury Yields by Qtr'!I24+'Long Term Spreads by Qtr'!I128/10000</f>
        <v>4.1165395788111112E-2</v>
      </c>
      <c r="J129" s="30">
        <f>'Treasury Yields by Qtr'!J24+'Long Term Spreads by Qtr'!J128/10000</f>
        <v>4.237394935455556E-2</v>
      </c>
    </row>
    <row r="130" spans="1:10" x14ac:dyDescent="0.25">
      <c r="A130" s="79">
        <f t="shared" si="3"/>
        <v>20</v>
      </c>
      <c r="B130" s="30">
        <f>'Treasury Yields by Qtr'!B25+'Long Term Spreads by Qtr'!B129/10000</f>
        <v>5.1964910286932703E-2</v>
      </c>
      <c r="C130" s="30">
        <f>'Treasury Yields by Qtr'!C25+'Long Term Spreads by Qtr'!C129/10000</f>
        <v>4.7123568525444443E-2</v>
      </c>
      <c r="D130" s="30">
        <f>'Treasury Yields by Qtr'!D25+'Long Term Spreads by Qtr'!D129/10000</f>
        <v>4.5778522019777779E-2</v>
      </c>
      <c r="E130" s="30">
        <f>'Treasury Yields by Qtr'!E25+'Long Term Spreads by Qtr'!E129/10000</f>
        <v>5.0941705899000003E-2</v>
      </c>
      <c r="F130" s="30">
        <f>'Treasury Yields by Qtr'!F25+'Long Term Spreads by Qtr'!F129/10000</f>
        <v>4.8125711715999997E-2</v>
      </c>
      <c r="G130" s="30">
        <f>'Treasury Yields by Qtr'!G25+'Long Term Spreads by Qtr'!G129/10000</f>
        <v>4.9390224486999999E-2</v>
      </c>
      <c r="H130" s="30">
        <f>'Treasury Yields by Qtr'!H25+'Long Term Spreads by Qtr'!H129/10000</f>
        <v>4.5115478538666667E-2</v>
      </c>
      <c r="I130" s="30">
        <f>'Treasury Yields by Qtr'!I25+'Long Term Spreads by Qtr'!I129/10000</f>
        <v>4.1766742924888883E-2</v>
      </c>
      <c r="J130" s="30">
        <f>'Treasury Yields by Qtr'!J25+'Long Term Spreads by Qtr'!J129/10000</f>
        <v>4.2925404894444449E-2</v>
      </c>
    </row>
    <row r="131" spans="1:10" x14ac:dyDescent="0.25">
      <c r="A131" s="79">
        <f t="shared" si="3"/>
        <v>21</v>
      </c>
      <c r="B131" s="30">
        <f>'Treasury Yields by Qtr'!B26+'Long Term Spreads by Qtr'!B130/10000</f>
        <v>5.2275514730837691E-2</v>
      </c>
      <c r="C131" s="30">
        <f>'Treasury Yields by Qtr'!C26+'Long Term Spreads by Qtr'!C130/10000</f>
        <v>4.7434904205333334E-2</v>
      </c>
      <c r="D131" s="30">
        <f>'Treasury Yields by Qtr'!D26+'Long Term Spreads by Qtr'!D130/10000</f>
        <v>4.6105668454333337E-2</v>
      </c>
      <c r="E131" s="30">
        <f>'Treasury Yields by Qtr'!E26+'Long Term Spreads by Qtr'!E130/10000</f>
        <v>5.1398519646E-2</v>
      </c>
      <c r="F131" s="30">
        <f>'Treasury Yields by Qtr'!F26+'Long Term Spreads by Qtr'!F130/10000</f>
        <v>4.8623868787000001E-2</v>
      </c>
      <c r="G131" s="30">
        <f>'Treasury Yields by Qtr'!G26+'Long Term Spreads by Qtr'!G130/10000</f>
        <v>4.9827489813000003E-2</v>
      </c>
      <c r="H131" s="30">
        <f>'Treasury Yields by Qtr'!H26+'Long Term Spreads by Qtr'!H130/10000</f>
        <v>4.5664464707000002E-2</v>
      </c>
      <c r="I131" s="30">
        <f>'Treasury Yields by Qtr'!I26+'Long Term Spreads by Qtr'!I130/10000</f>
        <v>4.2356009047666669E-2</v>
      </c>
      <c r="J131" s="30">
        <f>'Treasury Yields by Qtr'!J26+'Long Term Spreads by Qtr'!J130/10000</f>
        <v>4.3453343188333333E-2</v>
      </c>
    </row>
    <row r="132" spans="1:10" x14ac:dyDescent="0.25">
      <c r="A132" s="79">
        <f t="shared" si="3"/>
        <v>22</v>
      </c>
      <c r="B132" s="30">
        <f>'Treasury Yields by Qtr'!B27+'Long Term Spreads by Qtr'!B131/10000</f>
        <v>5.2568965998491889E-2</v>
      </c>
      <c r="C132" s="30">
        <f>'Treasury Yields by Qtr'!C27+'Long Term Spreads by Qtr'!C131/10000</f>
        <v>4.7743711640222224E-2</v>
      </c>
      <c r="D132" s="30">
        <f>'Treasury Yields by Qtr'!D27+'Long Term Spreads by Qtr'!D131/10000</f>
        <v>4.6412262290888892E-2</v>
      </c>
      <c r="E132" s="30">
        <f>'Treasury Yields by Qtr'!E27+'Long Term Spreads by Qtr'!E131/10000</f>
        <v>5.1819546951000009E-2</v>
      </c>
      <c r="F132" s="30">
        <f>'Treasury Yields by Qtr'!F27+'Long Term Spreads by Qtr'!F131/10000</f>
        <v>4.9088263388999999E-2</v>
      </c>
      <c r="G132" s="30">
        <f>'Treasury Yields by Qtr'!G27+'Long Term Spreads by Qtr'!G131/10000</f>
        <v>5.0243975129000001E-2</v>
      </c>
      <c r="H132" s="30">
        <f>'Treasury Yields by Qtr'!H27+'Long Term Spreads by Qtr'!H131/10000</f>
        <v>4.6186054411333333E-2</v>
      </c>
      <c r="I132" s="30">
        <f>'Treasury Yields by Qtr'!I27+'Long Term Spreads by Qtr'!I131/10000</f>
        <v>4.2921764688444441E-2</v>
      </c>
      <c r="J132" s="30">
        <f>'Treasury Yields by Qtr'!J27+'Long Term Spreads by Qtr'!J131/10000</f>
        <v>4.3947637786222224E-2</v>
      </c>
    </row>
    <row r="133" spans="1:10" x14ac:dyDescent="0.25">
      <c r="A133" s="79">
        <f t="shared" si="3"/>
        <v>23</v>
      </c>
      <c r="B133" s="30">
        <f>'Treasury Yields by Qtr'!B28+'Long Term Spreads by Qtr'!B132/10000</f>
        <v>5.2847958158897784E-2</v>
      </c>
      <c r="C133" s="30">
        <f>'Treasury Yields by Qtr'!C28+'Long Term Spreads by Qtr'!C132/10000</f>
        <v>4.8051891747111108E-2</v>
      </c>
      <c r="D133" s="30">
        <f>'Treasury Yields by Qtr'!D28+'Long Term Spreads by Qtr'!D132/10000</f>
        <v>4.6699398046444449E-2</v>
      </c>
      <c r="E133" s="30">
        <f>'Treasury Yields by Qtr'!E28+'Long Term Spreads by Qtr'!E132/10000</f>
        <v>5.2203122680000005E-2</v>
      </c>
      <c r="F133" s="30">
        <f>'Treasury Yields by Qtr'!F28+'Long Term Spreads by Qtr'!F132/10000</f>
        <v>4.9523430393000001E-2</v>
      </c>
      <c r="G133" s="30">
        <f>'Treasury Yields by Qtr'!G28+'Long Term Spreads by Qtr'!G132/10000</f>
        <v>5.0644616015999996E-2</v>
      </c>
      <c r="H133" s="30">
        <f>'Treasury Yields by Qtr'!H28+'Long Term Spreads by Qtr'!H132/10000</f>
        <v>4.6682262118666662E-2</v>
      </c>
      <c r="I133" s="30">
        <f>'Treasury Yields by Qtr'!I28+'Long Term Spreads by Qtr'!I132/10000</f>
        <v>4.3465022007222229E-2</v>
      </c>
      <c r="J133" s="30">
        <f>'Treasury Yields by Qtr'!J28+'Long Term Spreads by Qtr'!J132/10000</f>
        <v>4.4408533059111112E-2</v>
      </c>
    </row>
    <row r="134" spans="1:10" x14ac:dyDescent="0.25">
      <c r="A134" s="79">
        <f t="shared" si="3"/>
        <v>24</v>
      </c>
      <c r="B134" s="30">
        <f>'Treasury Yields by Qtr'!B29+'Long Term Spreads by Qtr'!B133/10000</f>
        <v>5.3115202101842583E-2</v>
      </c>
      <c r="C134" s="30">
        <f>'Treasury Yields by Qtr'!C29+'Long Term Spreads by Qtr'!C133/10000</f>
        <v>4.8361414546000001E-2</v>
      </c>
      <c r="D134" s="30">
        <f>'Treasury Yields by Qtr'!D29+'Long Term Spreads by Qtr'!D133/10000</f>
        <v>4.6967772987E-2</v>
      </c>
      <c r="E134" s="30">
        <f>'Treasury Yields by Qtr'!E29+'Long Term Spreads by Qtr'!E133/10000</f>
        <v>5.2547155613000003E-2</v>
      </c>
      <c r="F134" s="30">
        <f>'Treasury Yields by Qtr'!F29+'Long Term Spreads by Qtr'!F133/10000</f>
        <v>4.9927956587E-2</v>
      </c>
      <c r="G134" s="30">
        <f>'Treasury Yields by Qtr'!G29+'Long Term Spreads by Qtr'!G133/10000</f>
        <v>5.1028886886999997E-2</v>
      </c>
      <c r="H134" s="30">
        <f>'Treasury Yields by Qtr'!H29+'Long Term Spreads by Qtr'!H133/10000</f>
        <v>4.7151284496999998E-2</v>
      </c>
      <c r="I134" s="30">
        <f>'Treasury Yields by Qtr'!I29+'Long Term Spreads by Qtr'!I133/10000</f>
        <v>4.3983565796999996E-2</v>
      </c>
      <c r="J134" s="30">
        <f>'Treasury Yields by Qtr'!J29+'Long Term Spreads by Qtr'!J133/10000</f>
        <v>4.4833320989000003E-2</v>
      </c>
    </row>
    <row r="135" spans="1:10" x14ac:dyDescent="0.25">
      <c r="A135" s="79">
        <f t="shared" si="3"/>
        <v>25</v>
      </c>
      <c r="B135" s="30">
        <f>'Treasury Yields by Qtr'!B30+'Long Term Spreads by Qtr'!B134/10000</f>
        <v>5.3372950990302384E-2</v>
      </c>
      <c r="C135" s="30">
        <f>'Treasury Yields by Qtr'!C30+'Long Term Spreads by Qtr'!C134/10000</f>
        <v>4.8673963318888888E-2</v>
      </c>
      <c r="D135" s="30">
        <f>'Treasury Yields by Qtr'!D30+'Long Term Spreads by Qtr'!D134/10000</f>
        <v>4.7217959438555557E-2</v>
      </c>
      <c r="E135" s="30">
        <f>'Treasury Yields by Qtr'!E30+'Long Term Spreads by Qtr'!E134/10000</f>
        <v>5.2849464278000004E-2</v>
      </c>
      <c r="F135" s="30">
        <f>'Treasury Yields by Qtr'!F30+'Long Term Spreads by Qtr'!F134/10000</f>
        <v>5.0300881583000001E-2</v>
      </c>
      <c r="G135" s="30">
        <f>'Treasury Yields by Qtr'!G30+'Long Term Spreads by Qtr'!G134/10000</f>
        <v>5.1397042983000005E-2</v>
      </c>
      <c r="H135" s="30">
        <f>'Treasury Yields by Qtr'!H30+'Long Term Spreads by Qtr'!H134/10000</f>
        <v>4.7588143409333331E-2</v>
      </c>
      <c r="I135" s="30">
        <f>'Treasury Yields by Qtr'!I30+'Long Term Spreads by Qtr'!I134/10000</f>
        <v>4.4471782499777776E-2</v>
      </c>
      <c r="J135" s="30">
        <f>'Treasury Yields by Qtr'!J30+'Long Term Spreads by Qtr'!J134/10000</f>
        <v>4.5216554929888887E-2</v>
      </c>
    </row>
    <row r="136" spans="1:10" x14ac:dyDescent="0.25">
      <c r="A136" s="79">
        <f t="shared" si="3"/>
        <v>26</v>
      </c>
      <c r="B136" s="30">
        <f>'Treasury Yields by Qtr'!B31+'Long Term Spreads by Qtr'!B135/10000</f>
        <v>5.3623330615343578E-2</v>
      </c>
      <c r="C136" s="30">
        <f>'Treasury Yields by Qtr'!C31+'Long Term Spreads by Qtr'!C135/10000</f>
        <v>4.8991156441777775E-2</v>
      </c>
      <c r="D136" s="30">
        <f>'Treasury Yields by Qtr'!D31+'Long Term Spreads by Qtr'!D135/10000</f>
        <v>4.7450037260111114E-2</v>
      </c>
      <c r="E136" s="30">
        <f>'Treasury Yields by Qtr'!E31+'Long Term Spreads by Qtr'!E135/10000</f>
        <v>5.3107225019000004E-2</v>
      </c>
      <c r="F136" s="30">
        <f>'Treasury Yields by Qtr'!F31+'Long Term Spreads by Qtr'!F135/10000</f>
        <v>5.0638693326999995E-2</v>
      </c>
      <c r="G136" s="30">
        <f>'Treasury Yields by Qtr'!G31+'Long Term Spreads by Qtr'!G135/10000</f>
        <v>5.1746737555000005E-2</v>
      </c>
      <c r="H136" s="30">
        <f>'Treasury Yields by Qtr'!H31+'Long Term Spreads by Qtr'!H135/10000</f>
        <v>4.7991078039666665E-2</v>
      </c>
      <c r="I136" s="30">
        <f>'Treasury Yields by Qtr'!I31+'Long Term Spreads by Qtr'!I135/10000</f>
        <v>4.4927593781555558E-2</v>
      </c>
      <c r="J136" s="30">
        <f>'Treasury Yields by Qtr'!J31+'Long Term Spreads by Qtr'!J135/10000</f>
        <v>4.5555710070777779E-2</v>
      </c>
    </row>
    <row r="137" spans="1:10" x14ac:dyDescent="0.25">
      <c r="A137" s="79">
        <f t="shared" si="3"/>
        <v>27</v>
      </c>
      <c r="B137" s="30">
        <f>'Treasury Yields by Qtr'!B32+'Long Term Spreads by Qtr'!B136/10000</f>
        <v>5.3867893075673676E-2</v>
      </c>
      <c r="C137" s="30">
        <f>'Treasury Yields by Qtr'!C32+'Long Term Spreads by Qtr'!C136/10000</f>
        <v>4.9314260491666664E-2</v>
      </c>
      <c r="D137" s="30">
        <f>'Treasury Yields by Qtr'!D32+'Long Term Spreads by Qtr'!D136/10000</f>
        <v>4.766424142166667E-2</v>
      </c>
      <c r="E137" s="30">
        <f>'Treasury Yields by Qtr'!E32+'Long Term Spreads by Qtr'!E136/10000</f>
        <v>5.3317893450000001E-2</v>
      </c>
      <c r="F137" s="30">
        <f>'Treasury Yields by Qtr'!F32+'Long Term Spreads by Qtr'!F136/10000</f>
        <v>5.0940350265999995E-2</v>
      </c>
      <c r="G137" s="30">
        <f>'Treasury Yields by Qtr'!G32+'Long Term Spreads by Qtr'!G136/10000</f>
        <v>5.2077911264999999E-2</v>
      </c>
      <c r="H137" s="30">
        <f>'Treasury Yields by Qtr'!H32+'Long Term Spreads by Qtr'!H136/10000</f>
        <v>4.8357028709000001E-2</v>
      </c>
      <c r="I137" s="30">
        <f>'Treasury Yields by Qtr'!I32+'Long Term Spreads by Qtr'!I136/10000</f>
        <v>4.5347602836333337E-2</v>
      </c>
      <c r="J137" s="30">
        <f>'Treasury Yields by Qtr'!J32+'Long Term Spreads by Qtr'!J136/10000</f>
        <v>4.5846986157666664E-2</v>
      </c>
    </row>
    <row r="138" spans="1:10" x14ac:dyDescent="0.25">
      <c r="A138" s="79">
        <f t="shared" si="3"/>
        <v>28</v>
      </c>
      <c r="B138" s="30">
        <f>'Treasury Yields by Qtr'!B33+'Long Term Spreads by Qtr'!B137/10000</f>
        <v>5.4108429534046674E-2</v>
      </c>
      <c r="C138" s="30">
        <f>'Treasury Yields by Qtr'!C33+'Long Term Spreads by Qtr'!C137/10000</f>
        <v>4.9644725593555553E-2</v>
      </c>
      <c r="D138" s="30">
        <f>'Treasury Yields by Qtr'!D33+'Long Term Spreads by Qtr'!D137/10000</f>
        <v>4.7860577618222225E-2</v>
      </c>
      <c r="E138" s="30">
        <f>'Treasury Yields by Qtr'!E33+'Long Term Spreads by Qtr'!E137/10000</f>
        <v>5.3478613347999998E-2</v>
      </c>
      <c r="F138" s="30">
        <f>'Treasury Yields by Qtr'!F33+'Long Term Spreads by Qtr'!F137/10000</f>
        <v>5.1203546777000002E-2</v>
      </c>
      <c r="G138" s="30">
        <f>'Treasury Yields by Qtr'!G33+'Long Term Spreads by Qtr'!G137/10000</f>
        <v>5.2389705103999998E-2</v>
      </c>
      <c r="H138" s="30">
        <f>'Treasury Yields by Qtr'!H33+'Long Term Spreads by Qtr'!H137/10000</f>
        <v>4.8683544259333328E-2</v>
      </c>
      <c r="I138" s="30">
        <f>'Treasury Yields by Qtr'!I33+'Long Term Spreads by Qtr'!I137/10000</f>
        <v>4.5729193413111116E-2</v>
      </c>
      <c r="J138" s="30">
        <f>'Treasury Yields by Qtr'!J33+'Long Term Spreads by Qtr'!J137/10000</f>
        <v>4.6087194021555561E-2</v>
      </c>
    </row>
    <row r="139" spans="1:10" x14ac:dyDescent="0.25">
      <c r="A139" s="79">
        <f t="shared" si="3"/>
        <v>29</v>
      </c>
      <c r="B139" s="30">
        <f>'Treasury Yields by Qtr'!B34+'Long Term Spreads by Qtr'!B138/10000</f>
        <v>5.4346455373706359E-2</v>
      </c>
      <c r="C139" s="30">
        <f>'Treasury Yields by Qtr'!C34+'Long Term Spreads by Qtr'!C138/10000</f>
        <v>4.9983874340444448E-2</v>
      </c>
      <c r="D139" s="30">
        <f>'Treasury Yields by Qtr'!D34+'Long Term Spreads by Qtr'!D138/10000</f>
        <v>4.803901346277778E-2</v>
      </c>
      <c r="E139" s="30">
        <f>'Treasury Yields by Qtr'!E34+'Long Term Spreads by Qtr'!E138/10000</f>
        <v>5.3586507845999998E-2</v>
      </c>
      <c r="F139" s="30">
        <f>'Treasury Yields by Qtr'!F34+'Long Term Spreads by Qtr'!F138/10000</f>
        <v>5.1426454313999996E-2</v>
      </c>
      <c r="G139" s="30">
        <f>'Treasury Yields by Qtr'!G34+'Long Term Spreads by Qtr'!G138/10000</f>
        <v>5.2681528801999999E-2</v>
      </c>
      <c r="H139" s="30">
        <f>'Treasury Yields by Qtr'!H34+'Long Term Spreads by Qtr'!H138/10000</f>
        <v>4.8966131486666668E-2</v>
      </c>
      <c r="I139" s="30">
        <f>'Treasury Yields by Qtr'!I34+'Long Term Spreads by Qtr'!I138/10000</f>
        <v>4.6067486997888887E-2</v>
      </c>
      <c r="J139" s="30">
        <f>'Treasury Yields by Qtr'!J34+'Long Term Spreads by Qtr'!J138/10000</f>
        <v>4.6271673435444444E-2</v>
      </c>
    </row>
    <row r="140" spans="1:10" x14ac:dyDescent="0.25">
      <c r="A140" s="79">
        <f t="shared" si="3"/>
        <v>30</v>
      </c>
      <c r="B140" s="30">
        <f>'Treasury Yields by Qtr'!B35+'Long Term Spreads by Qtr'!B139/10000</f>
        <v>5.4583510207185354E-2</v>
      </c>
      <c r="C140" s="30">
        <f>'Treasury Yields by Qtr'!C35+'Long Term Spreads by Qtr'!C139/10000</f>
        <v>5.0333054595333326E-2</v>
      </c>
      <c r="D140" s="30">
        <f>'Treasury Yields by Qtr'!D35+'Long Term Spreads by Qtr'!D139/10000</f>
        <v>4.8199168149333338E-2</v>
      </c>
      <c r="E140" s="30">
        <f>'Treasury Yields by Qtr'!E35+'Long Term Spreads by Qtr'!E139/10000</f>
        <v>5.3638232202000008E-2</v>
      </c>
      <c r="F140" s="30">
        <f>'Treasury Yields by Qtr'!F35+'Long Term Spreads by Qtr'!F139/10000</f>
        <v>5.1605705028999999E-2</v>
      </c>
      <c r="G140" s="30">
        <f>'Treasury Yields by Qtr'!G35+'Long Term Spreads by Qtr'!G139/10000</f>
        <v>5.2951107314000004E-2</v>
      </c>
      <c r="H140" s="30">
        <f>'Treasury Yields by Qtr'!H35+'Long Term Spreads by Qtr'!H139/10000</f>
        <v>4.9202266596999999E-2</v>
      </c>
      <c r="I140" s="30">
        <f>'Treasury Yields by Qtr'!I35+'Long Term Spreads by Qtr'!I139/10000</f>
        <v>4.6359801946666668E-2</v>
      </c>
      <c r="J140" s="30">
        <f>'Treasury Yields by Qtr'!J35+'Long Term Spreads by Qtr'!J139/10000</f>
        <v>4.6397161471333333E-2</v>
      </c>
    </row>
    <row r="141" spans="1:10" x14ac:dyDescent="0.25">
      <c r="A141" s="3"/>
      <c r="B141" s="3"/>
      <c r="C141" s="3"/>
      <c r="D141" s="3"/>
      <c r="E141" s="3"/>
      <c r="F141" s="3"/>
      <c r="G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I142" s="3"/>
      <c r="J142" s="3"/>
    </row>
    <row r="143" spans="1:10" x14ac:dyDescent="0.25">
      <c r="A143" s="3" t="s">
        <v>59</v>
      </c>
      <c r="B143" s="3"/>
      <c r="C143" s="3"/>
      <c r="D143" s="3"/>
      <c r="E143" s="3"/>
      <c r="F143" s="3"/>
      <c r="G143" s="3"/>
      <c r="I143" s="3"/>
      <c r="J143" s="3"/>
    </row>
    <row r="144" spans="1:10" x14ac:dyDescent="0.25">
      <c r="A144" s="77" t="s">
        <v>52</v>
      </c>
      <c r="B144" s="78"/>
      <c r="C144" s="31"/>
      <c r="D144" s="31"/>
      <c r="E144" s="31"/>
      <c r="F144" s="31"/>
      <c r="G144" s="31"/>
      <c r="I144" s="3"/>
      <c r="J144" s="3"/>
    </row>
    <row r="145" spans="1:10" x14ac:dyDescent="0.25">
      <c r="A145" s="28" t="s">
        <v>51</v>
      </c>
      <c r="B145" s="80">
        <v>41912</v>
      </c>
      <c r="C145" s="80">
        <v>42004</v>
      </c>
      <c r="D145" s="80">
        <v>42094</v>
      </c>
      <c r="E145" s="80">
        <v>42185</v>
      </c>
      <c r="F145" s="80">
        <v>42277</v>
      </c>
      <c r="G145" s="80">
        <f>+G110</f>
        <v>42369</v>
      </c>
      <c r="H145" s="80">
        <f>+H110</f>
        <v>42460</v>
      </c>
      <c r="I145" s="80">
        <f>+I110</f>
        <v>42551</v>
      </c>
      <c r="J145" s="80">
        <f>+J110</f>
        <v>42643</v>
      </c>
    </row>
    <row r="146" spans="1:10" x14ac:dyDescent="0.25">
      <c r="A146" s="79">
        <v>1</v>
      </c>
      <c r="B146" s="30">
        <f>'Treasury Yields by Qtr'!B6+'Long Term Spreads by Qtr'!B145/10000</f>
        <v>3.9910737375033832E-2</v>
      </c>
      <c r="C146" s="30">
        <f>'Treasury Yields by Qtr'!C6+'Long Term Spreads by Qtr'!C145/10000</f>
        <v>4.1692998596000001E-2</v>
      </c>
      <c r="D146" s="30">
        <f>'Treasury Yields by Qtr'!D6+'Long Term Spreads by Qtr'!D145/10000</f>
        <v>4.1665229334000006E-2</v>
      </c>
      <c r="E146" s="30">
        <f>'Treasury Yields by Qtr'!E6+'Long Term Spreads by Qtr'!E145/10000</f>
        <v>4.1851716385000001E-2</v>
      </c>
      <c r="F146" s="30">
        <f>'Treasury Yields by Qtr'!F6+'Long Term Spreads by Qtr'!F145/10000</f>
        <v>4.2348242825E-2</v>
      </c>
      <c r="G146" s="30">
        <f>'Treasury Yields by Qtr'!G6+'Long Term Spreads by Qtr'!G145/10000</f>
        <v>4.6170238416000001E-2</v>
      </c>
      <c r="H146" s="30">
        <f>'Treasury Yields by Qtr'!H6+'Long Term Spreads by Qtr'!H145/10000</f>
        <v>4.4836683931000001E-2</v>
      </c>
      <c r="I146" s="30">
        <f>'Treasury Yields by Qtr'!I6+'Long Term Spreads by Qtr'!I145/10000</f>
        <v>4.3803712777999999E-2</v>
      </c>
      <c r="J146" s="30">
        <f>'Treasury Yields by Qtr'!J6+'Long Term Spreads by Qtr'!J145/10000</f>
        <v>4.5114625736000002E-2</v>
      </c>
    </row>
    <row r="147" spans="1:10" x14ac:dyDescent="0.25">
      <c r="A147" s="79">
        <f>A146+1</f>
        <v>2</v>
      </c>
      <c r="B147" s="30">
        <f>'Treasury Yields by Qtr'!B7+'Long Term Spreads by Qtr'!B146/10000</f>
        <v>4.4847361048988531E-2</v>
      </c>
      <c r="C147" s="30">
        <f>'Treasury Yields by Qtr'!C7+'Long Term Spreads by Qtr'!C146/10000</f>
        <v>4.5573765988000003E-2</v>
      </c>
      <c r="D147" s="30">
        <f>'Treasury Yields by Qtr'!D7+'Long Term Spreads by Qtr'!D146/10000</f>
        <v>4.4382818311000008E-2</v>
      </c>
      <c r="E147" s="30">
        <f>'Treasury Yields by Qtr'!E7+'Long Term Spreads by Qtr'!E146/10000</f>
        <v>4.5052902273000003E-2</v>
      </c>
      <c r="F147" s="30">
        <f>'Treasury Yields by Qtr'!F7+'Long Term Spreads by Qtr'!F146/10000</f>
        <v>4.5152844706999998E-2</v>
      </c>
      <c r="G147" s="30">
        <f>'Treasury Yields by Qtr'!G7+'Long Term Spreads by Qtr'!G146/10000</f>
        <v>4.9351019114999999E-2</v>
      </c>
      <c r="H147" s="30">
        <f>'Treasury Yields by Qtr'!H7+'Long Term Spreads by Qtr'!H146/10000</f>
        <v>4.6179086696000002E-2</v>
      </c>
      <c r="I147" s="30">
        <f>'Treasury Yields by Qtr'!I7+'Long Term Spreads by Qtr'!I146/10000</f>
        <v>4.4682965739000005E-2</v>
      </c>
      <c r="J147" s="30">
        <f>'Treasury Yields by Qtr'!J7+'Long Term Spreads by Qtr'!J146/10000</f>
        <v>4.6348042476000002E-2</v>
      </c>
    </row>
    <row r="148" spans="1:10" x14ac:dyDescent="0.25">
      <c r="A148" s="79">
        <f t="shared" ref="A148:A175" si="4">A147+1</f>
        <v>3</v>
      </c>
      <c r="B148" s="30">
        <f>'Treasury Yields by Qtr'!B8+'Long Term Spreads by Qtr'!B147/10000</f>
        <v>4.9921487214424132E-2</v>
      </c>
      <c r="C148" s="30">
        <f>'Treasury Yields by Qtr'!C8+'Long Term Spreads by Qtr'!C147/10000</f>
        <v>4.9911613632000001E-2</v>
      </c>
      <c r="D148" s="30">
        <f>'Treasury Yields by Qtr'!D8+'Long Term Spreads by Qtr'!D147/10000</f>
        <v>4.7715678065000003E-2</v>
      </c>
      <c r="E148" s="30">
        <f>'Treasury Yields by Qtr'!E8+'Long Term Spreads by Qtr'!E147/10000</f>
        <v>4.8757714950999995E-2</v>
      </c>
      <c r="F148" s="30">
        <f>'Treasury Yields by Qtr'!F8+'Long Term Spreads by Qtr'!F147/10000</f>
        <v>4.8044697199000001E-2</v>
      </c>
      <c r="G148" s="30">
        <f>'Treasury Yields by Qtr'!G8+'Long Term Spreads by Qtr'!G147/10000</f>
        <v>5.1959463801999999E-2</v>
      </c>
      <c r="H148" s="30">
        <f>'Treasury Yields by Qtr'!H8+'Long Term Spreads by Qtr'!H147/10000</f>
        <v>4.7544534439000002E-2</v>
      </c>
      <c r="I148" s="30">
        <f>'Treasury Yields by Qtr'!I8+'Long Term Spreads by Qtr'!I147/10000</f>
        <v>4.6013629335999999E-2</v>
      </c>
      <c r="J148" s="30">
        <f>'Treasury Yields by Qtr'!J8+'Long Term Spreads by Qtr'!J147/10000</f>
        <v>4.7705351976000003E-2</v>
      </c>
    </row>
    <row r="149" spans="1:10" x14ac:dyDescent="0.25">
      <c r="A149" s="79">
        <f t="shared" si="4"/>
        <v>4</v>
      </c>
      <c r="B149" s="30">
        <f>'Treasury Yields by Qtr'!B9+'Long Term Spreads by Qtr'!B148/10000</f>
        <v>5.4014150285174534E-2</v>
      </c>
      <c r="C149" s="30">
        <f>'Treasury Yields by Qtr'!C9+'Long Term Spreads by Qtr'!C148/10000</f>
        <v>5.3148605478000002E-2</v>
      </c>
      <c r="D149" s="30">
        <f>'Treasury Yields by Qtr'!D9+'Long Term Spreads by Qtr'!D148/10000</f>
        <v>5.0608939570000004E-2</v>
      </c>
      <c r="E149" s="30">
        <f>'Treasury Yields by Qtr'!E9+'Long Term Spreads by Qtr'!E148/10000</f>
        <v>5.2303762971999998E-2</v>
      </c>
      <c r="F149" s="30">
        <f>'Treasury Yields by Qtr'!F9+'Long Term Spreads by Qtr'!F148/10000</f>
        <v>5.0578921590999998E-2</v>
      </c>
      <c r="G149" s="30">
        <f>'Treasury Yields by Qtr'!G9+'Long Term Spreads by Qtr'!G148/10000</f>
        <v>5.4686028088000001E-2</v>
      </c>
      <c r="H149" s="30">
        <f>'Treasury Yields by Qtr'!H9+'Long Term Spreads by Qtr'!H148/10000</f>
        <v>4.9655867446E-2</v>
      </c>
      <c r="I149" s="30">
        <f>'Treasury Yields by Qtr'!I9+'Long Term Spreads by Qtr'!I148/10000</f>
        <v>4.7686156362999998E-2</v>
      </c>
      <c r="J149" s="30">
        <f>'Treasury Yields by Qtr'!J9+'Long Term Spreads by Qtr'!J148/10000</f>
        <v>4.9231949482000006E-2</v>
      </c>
    </row>
    <row r="150" spans="1:10" x14ac:dyDescent="0.25">
      <c r="A150" s="79">
        <f t="shared" si="4"/>
        <v>5</v>
      </c>
      <c r="B150" s="30">
        <f>'Treasury Yields by Qtr'!B10+'Long Term Spreads by Qtr'!B149/10000</f>
        <v>5.6895267629816032E-2</v>
      </c>
      <c r="C150" s="30">
        <f>'Treasury Yields by Qtr'!C10+'Long Term Spreads by Qtr'!C149/10000</f>
        <v>5.5360185710000002E-2</v>
      </c>
      <c r="D150" s="30">
        <f>'Treasury Yields by Qtr'!D10+'Long Term Spreads by Qtr'!D149/10000</f>
        <v>5.2767864005000005E-2</v>
      </c>
      <c r="E150" s="30">
        <f>'Treasury Yields by Qtr'!E10+'Long Term Spreads by Qtr'!E149/10000</f>
        <v>5.5267952745000001E-2</v>
      </c>
      <c r="F150" s="30">
        <f>'Treasury Yields by Qtr'!F10+'Long Term Spreads by Qtr'!F149/10000</f>
        <v>5.2783692548999998E-2</v>
      </c>
      <c r="G150" s="30">
        <f>'Treasury Yields by Qtr'!G10+'Long Term Spreads by Qtr'!G149/10000</f>
        <v>5.6674832491999998E-2</v>
      </c>
      <c r="H150" s="30">
        <f>'Treasury Yields by Qtr'!H10+'Long Term Spreads by Qtr'!H149/10000</f>
        <v>5.1301494319000003E-2</v>
      </c>
      <c r="I150" s="30">
        <f>'Treasury Yields by Qtr'!I10+'Long Term Spreads by Qtr'!I149/10000</f>
        <v>4.9016293420000003E-2</v>
      </c>
      <c r="J150" s="30">
        <f>'Treasury Yields by Qtr'!J10+'Long Term Spreads by Qtr'!J149/10000</f>
        <v>5.0498328099000005E-2</v>
      </c>
    </row>
    <row r="151" spans="1:10" x14ac:dyDescent="0.25">
      <c r="A151" s="79">
        <f t="shared" si="4"/>
        <v>6</v>
      </c>
      <c r="B151" s="30">
        <f>'Treasury Yields by Qtr'!B11+'Long Term Spreads by Qtr'!B150/10000</f>
        <v>5.9062071382368728E-2</v>
      </c>
      <c r="C151" s="30">
        <f>'Treasury Yields by Qtr'!C11+'Long Term Spreads by Qtr'!C150/10000</f>
        <v>5.7075744467000006E-2</v>
      </c>
      <c r="D151" s="30">
        <f>'Treasury Yields by Qtr'!D11+'Long Term Spreads by Qtr'!D150/10000</f>
        <v>5.4440497149000011E-2</v>
      </c>
      <c r="E151" s="30">
        <f>'Treasury Yields by Qtr'!E11+'Long Term Spreads by Qtr'!E150/10000</f>
        <v>5.7562021397999999E-2</v>
      </c>
      <c r="F151" s="30">
        <f>'Treasury Yields by Qtr'!F11+'Long Term Spreads by Qtr'!F150/10000</f>
        <v>5.4852142152000002E-2</v>
      </c>
      <c r="G151" s="30">
        <f>'Treasury Yields by Qtr'!G11+'Long Term Spreads by Qtr'!G150/10000</f>
        <v>5.8272866818999999E-2</v>
      </c>
      <c r="H151" s="30">
        <f>'Treasury Yields by Qtr'!H11+'Long Term Spreads by Qtr'!H150/10000</f>
        <v>5.3111976370000001E-2</v>
      </c>
      <c r="I151" s="30">
        <f>'Treasury Yields by Qtr'!I11+'Long Term Spreads by Qtr'!I150/10000</f>
        <v>5.0634443456000003E-2</v>
      </c>
      <c r="J151" s="30">
        <f>'Treasury Yields by Qtr'!J11+'Long Term Spreads by Qtr'!J150/10000</f>
        <v>5.1875919276000007E-2</v>
      </c>
    </row>
    <row r="152" spans="1:10" x14ac:dyDescent="0.25">
      <c r="A152" s="79">
        <f t="shared" si="4"/>
        <v>7</v>
      </c>
      <c r="B152" s="30">
        <f>'Treasury Yields by Qtr'!B12+'Long Term Spreads by Qtr'!B151/10000</f>
        <v>6.0780058597183731E-2</v>
      </c>
      <c r="C152" s="30">
        <f>'Treasury Yields by Qtr'!C12+'Long Term Spreads by Qtr'!C151/10000</f>
        <v>5.8363851662000005E-2</v>
      </c>
      <c r="D152" s="30">
        <f>'Treasury Yields by Qtr'!D12+'Long Term Spreads by Qtr'!D151/10000</f>
        <v>5.5763430874000007E-2</v>
      </c>
      <c r="E152" s="30">
        <f>'Treasury Yields by Qtr'!E12+'Long Term Spreads by Qtr'!E151/10000</f>
        <v>5.9237733410999999E-2</v>
      </c>
      <c r="F152" s="30">
        <f>'Treasury Yields by Qtr'!F12+'Long Term Spreads by Qtr'!F151/10000</f>
        <v>5.6450376656000001E-2</v>
      </c>
      <c r="G152" s="30">
        <f>'Treasury Yields by Qtr'!G12+'Long Term Spreads by Qtr'!G151/10000</f>
        <v>5.9481143439000003E-2</v>
      </c>
      <c r="H152" s="30">
        <f>'Treasury Yields by Qtr'!H12+'Long Term Spreads by Qtr'!H151/10000</f>
        <v>5.4527662966999998E-2</v>
      </c>
      <c r="I152" s="30">
        <f>'Treasury Yields by Qtr'!I12+'Long Term Spreads by Qtr'!I151/10000</f>
        <v>5.1877012902000003E-2</v>
      </c>
      <c r="J152" s="30">
        <f>'Treasury Yields by Qtr'!J12+'Long Term Spreads by Qtr'!J151/10000</f>
        <v>5.2935876477000002E-2</v>
      </c>
    </row>
    <row r="153" spans="1:10" x14ac:dyDescent="0.25">
      <c r="A153" s="79">
        <f t="shared" si="4"/>
        <v>8</v>
      </c>
      <c r="B153" s="30">
        <f>'Treasury Yields by Qtr'!B13+'Long Term Spreads by Qtr'!B152/10000</f>
        <v>6.2190225267957533E-2</v>
      </c>
      <c r="C153" s="30">
        <f>'Treasury Yields by Qtr'!C13+'Long Term Spreads by Qtr'!C152/10000</f>
        <v>5.9348505624E-2</v>
      </c>
      <c r="D153" s="30">
        <f>'Treasury Yields by Qtr'!D13+'Long Term Spreads by Qtr'!D152/10000</f>
        <v>5.6843198385000002E-2</v>
      </c>
      <c r="E153" s="30">
        <f>'Treasury Yields by Qtr'!E13+'Long Term Spreads by Qtr'!E152/10000</f>
        <v>6.0488992647999999E-2</v>
      </c>
      <c r="F153" s="30">
        <f>'Treasury Yields by Qtr'!F13+'Long Term Spreads by Qtr'!F152/10000</f>
        <v>5.7666039373000001E-2</v>
      </c>
      <c r="G153" s="30">
        <f>'Treasury Yields by Qtr'!G13+'Long Term Spreads by Qtr'!G152/10000</f>
        <v>6.0414522883000005E-2</v>
      </c>
      <c r="H153" s="30">
        <f>'Treasury Yields by Qtr'!H13+'Long Term Spreads by Qtr'!H152/10000</f>
        <v>5.5545095201000004E-2</v>
      </c>
      <c r="I153" s="30">
        <f>'Treasury Yields by Qtr'!I13+'Long Term Spreads by Qtr'!I152/10000</f>
        <v>5.2725239993000002E-2</v>
      </c>
      <c r="J153" s="30">
        <f>'Treasury Yields by Qtr'!J13+'Long Term Spreads by Qtr'!J152/10000</f>
        <v>5.3710947638000009E-2</v>
      </c>
    </row>
    <row r="154" spans="1:10" x14ac:dyDescent="0.25">
      <c r="A154" s="79">
        <f t="shared" si="4"/>
        <v>9</v>
      </c>
      <c r="B154" s="30">
        <f>'Treasury Yields by Qtr'!B14+'Long Term Spreads by Qtr'!B153/10000</f>
        <v>6.3371453940424732E-2</v>
      </c>
      <c r="C154" s="30">
        <f>'Treasury Yields by Qtr'!C14+'Long Term Spreads by Qtr'!C153/10000</f>
        <v>6.0130448116000004E-2</v>
      </c>
      <c r="D154" s="30">
        <f>'Treasury Yields by Qtr'!D14+'Long Term Spreads by Qtr'!D153/10000</f>
        <v>5.7750967211000009E-2</v>
      </c>
      <c r="E154" s="30">
        <f>'Treasury Yields by Qtr'!E14+'Long Term Spreads by Qtr'!E153/10000</f>
        <v>6.1479870302E-2</v>
      </c>
      <c r="F154" s="30">
        <f>'Treasury Yields by Qtr'!F14+'Long Term Spreads by Qtr'!F153/10000</f>
        <v>5.8644064566E-2</v>
      </c>
      <c r="G154" s="30">
        <f>'Treasury Yields by Qtr'!G14+'Long Term Spreads by Qtr'!G153/10000</f>
        <v>6.1175921115999995E-2</v>
      </c>
      <c r="H154" s="30">
        <f>'Treasury Yields by Qtr'!H14+'Long Term Spreads by Qtr'!H153/10000</f>
        <v>5.6318403439999998E-2</v>
      </c>
      <c r="I154" s="30">
        <f>'Treasury Yields by Qtr'!I14+'Long Term Spreads by Qtr'!I153/10000</f>
        <v>5.3342535341000002E-2</v>
      </c>
      <c r="J154" s="30">
        <f>'Treasury Yields by Qtr'!J14+'Long Term Spreads by Qtr'!J153/10000</f>
        <v>5.4318861367000003E-2</v>
      </c>
    </row>
    <row r="155" spans="1:10" x14ac:dyDescent="0.25">
      <c r="A155" s="79">
        <f t="shared" si="4"/>
        <v>10</v>
      </c>
      <c r="B155" s="30">
        <f>'Treasury Yields by Qtr'!B15+'Long Term Spreads by Qtr'!B154/10000</f>
        <v>6.4368917220097327E-2</v>
      </c>
      <c r="C155" s="30">
        <f>'Treasury Yields by Qtr'!C15+'Long Term Spreads by Qtr'!C154/10000</f>
        <v>6.0769948217000005E-2</v>
      </c>
      <c r="D155" s="30">
        <f>'Treasury Yields by Qtr'!D15+'Long Term Spreads by Qtr'!D154/10000</f>
        <v>5.8528238866000004E-2</v>
      </c>
      <c r="E155" s="30">
        <f>'Treasury Yields by Qtr'!E15+'Long Term Spreads by Qtr'!E154/10000</f>
        <v>6.2309425533E-2</v>
      </c>
      <c r="F155" s="30">
        <f>'Treasury Yields by Qtr'!F15+'Long Term Spreads by Qtr'!F154/10000</f>
        <v>5.9465350646000004E-2</v>
      </c>
      <c r="G155" s="30">
        <f>'Treasury Yields by Qtr'!G15+'Long Term Spreads by Qtr'!G154/10000</f>
        <v>6.1822207913999998E-2</v>
      </c>
      <c r="H155" s="30">
        <f>'Treasury Yields by Qtr'!H15+'Long Term Spreads by Qtr'!H154/10000</f>
        <v>5.6948681538999998E-2</v>
      </c>
      <c r="I155" s="30">
        <f>'Treasury Yields by Qtr'!I15+'Long Term Spreads by Qtr'!I154/10000</f>
        <v>5.3835171206000003E-2</v>
      </c>
      <c r="J155" s="30">
        <f>'Treasury Yields by Qtr'!J15+'Long Term Spreads by Qtr'!J154/10000</f>
        <v>5.4836596845000002E-2</v>
      </c>
    </row>
    <row r="156" spans="1:10" x14ac:dyDescent="0.25">
      <c r="A156" s="79">
        <f t="shared" si="4"/>
        <v>11</v>
      </c>
      <c r="B156" s="30">
        <f>'Treasury Yields by Qtr'!B16+'Long Term Spreads by Qtr'!B155/10000</f>
        <v>6.5208554678078332E-2</v>
      </c>
      <c r="C156" s="30">
        <f>'Treasury Yields by Qtr'!C16+'Long Term Spreads by Qtr'!C155/10000</f>
        <v>6.1304878180000008E-2</v>
      </c>
      <c r="D156" s="30">
        <f>'Treasury Yields by Qtr'!D16+'Long Term Spreads by Qtr'!D155/10000</f>
        <v>5.9200969849000001E-2</v>
      </c>
      <c r="E156" s="30">
        <f>'Treasury Yields by Qtr'!E16+'Long Term Spreads by Qtr'!E155/10000</f>
        <v>6.3042617204999998E-2</v>
      </c>
      <c r="F156" s="30">
        <f>'Treasury Yields by Qtr'!F16+'Long Term Spreads by Qtr'!F155/10000</f>
        <v>6.0188180802000002E-2</v>
      </c>
      <c r="G156" s="30">
        <f>'Treasury Yields by Qtr'!G16+'Long Term Spreads by Qtr'!G155/10000</f>
        <v>6.2394826883E-2</v>
      </c>
      <c r="H156" s="30">
        <f>'Treasury Yields by Qtr'!H16+'Long Term Spreads by Qtr'!H155/10000</f>
        <v>5.7499179844999998E-2</v>
      </c>
      <c r="I156" s="30">
        <f>'Treasury Yields by Qtr'!I16+'Long Term Spreads by Qtr'!I155/10000</f>
        <v>5.4270161299000003E-2</v>
      </c>
      <c r="J156" s="30">
        <f>'Treasury Yields by Qtr'!J16+'Long Term Spreads by Qtr'!J155/10000</f>
        <v>5.5312514614000004E-2</v>
      </c>
    </row>
    <row r="157" spans="1:10" x14ac:dyDescent="0.25">
      <c r="A157" s="79">
        <f t="shared" si="4"/>
        <v>12</v>
      </c>
      <c r="B157" s="30">
        <f>'Treasury Yields by Qtr'!B17+'Long Term Spreads by Qtr'!B156/10000</f>
        <v>6.5912050218898538E-2</v>
      </c>
      <c r="C157" s="30">
        <f>'Treasury Yields by Qtr'!C17+'Long Term Spreads by Qtr'!C156/10000</f>
        <v>6.1761702245000008E-2</v>
      </c>
      <c r="D157" s="30">
        <f>'Treasury Yields by Qtr'!D17+'Long Term Spreads by Qtr'!D156/10000</f>
        <v>5.9787670625000004E-2</v>
      </c>
      <c r="E157" s="30">
        <f>'Treasury Yields by Qtr'!E17+'Long Term Spreads by Qtr'!E156/10000</f>
        <v>6.3721139836000001E-2</v>
      </c>
      <c r="F157" s="30">
        <f>'Treasury Yields by Qtr'!F17+'Long Term Spreads by Qtr'!F156/10000</f>
        <v>6.0850287818000004E-2</v>
      </c>
      <c r="G157" s="30">
        <f>'Treasury Yields by Qtr'!G17+'Long Term Spreads by Qtr'!G156/10000</f>
        <v>6.2920659458000003E-2</v>
      </c>
      <c r="H157" s="30">
        <f>'Treasury Yields by Qtr'!H17+'Long Term Spreads by Qtr'!H156/10000</f>
        <v>5.8015225107000003E-2</v>
      </c>
      <c r="I157" s="30">
        <f>'Treasury Yields by Qtr'!I17+'Long Term Spreads by Qtr'!I156/10000</f>
        <v>5.4695257082000001E-2</v>
      </c>
      <c r="J157" s="30">
        <f>'Treasury Yields by Qtr'!J17+'Long Term Spreads by Qtr'!J156/10000</f>
        <v>5.5781595977000005E-2</v>
      </c>
    </row>
    <row r="158" spans="1:10" x14ac:dyDescent="0.25">
      <c r="A158" s="79">
        <f t="shared" si="4"/>
        <v>13</v>
      </c>
      <c r="B158" s="30">
        <f>'Treasury Yields by Qtr'!B18+'Long Term Spreads by Qtr'!B157/10000</f>
        <v>6.6508609128299631E-2</v>
      </c>
      <c r="C158" s="30">
        <f>'Treasury Yields by Qtr'!C18+'Long Term Spreads by Qtr'!C157/10000</f>
        <v>6.2159898699000002E-2</v>
      </c>
      <c r="D158" s="30">
        <f>'Treasury Yields by Qtr'!D18+'Long Term Spreads by Qtr'!D157/10000</f>
        <v>6.0306178500000002E-2</v>
      </c>
      <c r="E158" s="30">
        <f>'Treasury Yields by Qtr'!E18+'Long Term Spreads by Qtr'!E157/10000</f>
        <v>6.4359085666999993E-2</v>
      </c>
      <c r="F158" s="30">
        <f>'Treasury Yields by Qtr'!F18+'Long Term Spreads by Qtr'!F157/10000</f>
        <v>6.1476303911999999E-2</v>
      </c>
      <c r="G158" s="30">
        <f>'Treasury Yields by Qtr'!G18+'Long Term Spreads by Qtr'!G157/10000</f>
        <v>6.3415720943999998E-2</v>
      </c>
      <c r="H158" s="30">
        <f>'Treasury Yields by Qtr'!H18+'Long Term Spreads by Qtr'!H157/10000</f>
        <v>5.8525121721000002E-2</v>
      </c>
      <c r="I158" s="30">
        <f>'Treasury Yields by Qtr'!I18+'Long Term Spreads by Qtr'!I157/10000</f>
        <v>5.5141529058000002E-2</v>
      </c>
      <c r="J158" s="30">
        <f>'Treasury Yields by Qtr'!J18+'Long Term Spreads by Qtr'!J157/10000</f>
        <v>5.6264289971000005E-2</v>
      </c>
    </row>
    <row r="159" spans="1:10" x14ac:dyDescent="0.25">
      <c r="A159" s="79">
        <f t="shared" si="4"/>
        <v>14</v>
      </c>
      <c r="B159" s="30">
        <f>'Treasury Yields by Qtr'!B19+'Long Term Spreads by Qtr'!B158/10000</f>
        <v>6.7021671229207824E-2</v>
      </c>
      <c r="C159" s="30">
        <f>'Treasury Yields by Qtr'!C19+'Long Term Spreads by Qtr'!C158/10000</f>
        <v>6.2513674644000011E-2</v>
      </c>
      <c r="D159" s="30">
        <f>'Treasury Yields by Qtr'!D19+'Long Term Spreads by Qtr'!D158/10000</f>
        <v>6.0769567441000004E-2</v>
      </c>
      <c r="E159" s="30">
        <f>'Treasury Yields by Qtr'!E19+'Long Term Spreads by Qtr'!E158/10000</f>
        <v>6.4960358125000006E-2</v>
      </c>
      <c r="F159" s="30">
        <f>'Treasury Yields by Qtr'!F19+'Long Term Spreads by Qtr'!F158/10000</f>
        <v>6.2068930445999995E-2</v>
      </c>
      <c r="G159" s="30">
        <f>'Treasury Yields by Qtr'!G19+'Long Term Spreads by Qtr'!G158/10000</f>
        <v>6.3883044308999992E-2</v>
      </c>
      <c r="H159" s="30">
        <f>'Treasury Yields by Qtr'!H19+'Long Term Spreads by Qtr'!H158/10000</f>
        <v>5.9042925699000007E-2</v>
      </c>
      <c r="I159" s="30">
        <f>'Treasury Yields by Qtr'!I19+'Long Term Spreads by Qtr'!I158/10000</f>
        <v>5.5620682184999999E-2</v>
      </c>
      <c r="J159" s="30">
        <f>'Treasury Yields by Qtr'!J19+'Long Term Spreads by Qtr'!J158/10000</f>
        <v>5.6763317085000001E-2</v>
      </c>
    </row>
    <row r="160" spans="1:10" x14ac:dyDescent="0.25">
      <c r="A160" s="79">
        <f t="shared" si="4"/>
        <v>15</v>
      </c>
      <c r="B160" s="30">
        <f>'Treasury Yields by Qtr'!B20+'Long Term Spreads by Qtr'!B159/10000</f>
        <v>6.7467900828479838E-2</v>
      </c>
      <c r="C160" s="30">
        <f>'Treasury Yields by Qtr'!C20+'Long Term Spreads by Qtr'!C159/10000</f>
        <v>6.2833221044999998E-2</v>
      </c>
      <c r="D160" s="30">
        <f>'Treasury Yields by Qtr'!D20+'Long Term Spreads by Qtr'!D159/10000</f>
        <v>6.1187652517000007E-2</v>
      </c>
      <c r="E160" s="30">
        <f>'Treasury Yields by Qtr'!E20+'Long Term Spreads by Qtr'!E159/10000</f>
        <v>6.5527874797999999E-2</v>
      </c>
      <c r="F160" s="30">
        <f>'Treasury Yields by Qtr'!F20+'Long Term Spreads by Qtr'!F159/10000</f>
        <v>6.2632818231000004E-2</v>
      </c>
      <c r="G160" s="30">
        <f>'Treasury Yields by Qtr'!G20+'Long Term Spreads by Qtr'!G159/10000</f>
        <v>6.4327775148999997E-2</v>
      </c>
      <c r="H160" s="30">
        <f>'Treasury Yields by Qtr'!H20+'Long Term Spreads by Qtr'!H159/10000</f>
        <v>5.9563334529999998E-2</v>
      </c>
      <c r="I160" s="30">
        <f>'Treasury Yields by Qtr'!I20+'Long Term Spreads by Qtr'!I159/10000</f>
        <v>5.6122090112999998E-2</v>
      </c>
      <c r="J160" s="30">
        <f>'Treasury Yields by Qtr'!J20+'Long Term Spreads by Qtr'!J159/10000</f>
        <v>5.7268919797000002E-2</v>
      </c>
    </row>
    <row r="161" spans="1:10" x14ac:dyDescent="0.25">
      <c r="A161" s="79">
        <f t="shared" si="4"/>
        <v>16</v>
      </c>
      <c r="B161" s="30">
        <f>'Treasury Yields by Qtr'!B21+'Long Term Spreads by Qtr'!B160/10000</f>
        <v>6.7860360519138019E-2</v>
      </c>
      <c r="C161" s="30">
        <f>'Treasury Yields by Qtr'!C21+'Long Term Spreads by Qtr'!C160/10000</f>
        <v>6.3126613077000002E-2</v>
      </c>
      <c r="D161" s="30">
        <f>'Treasury Yields by Qtr'!D21+'Long Term Spreads by Qtr'!D160/10000</f>
        <v>6.1567537106000006E-2</v>
      </c>
      <c r="E161" s="30">
        <f>'Treasury Yields by Qtr'!E21+'Long Term Spreads by Qtr'!E160/10000</f>
        <v>6.6063191672000005E-2</v>
      </c>
      <c r="F161" s="30">
        <f>'Treasury Yields by Qtr'!F21+'Long Term Spreads by Qtr'!F160/10000</f>
        <v>6.3169542935999995E-2</v>
      </c>
      <c r="G161" s="30">
        <f>'Treasury Yields by Qtr'!G21+'Long Term Spreads by Qtr'!G160/10000</f>
        <v>6.4752521282E-2</v>
      </c>
      <c r="H161" s="30">
        <f>'Treasury Yields by Qtr'!H21+'Long Term Spreads by Qtr'!H160/10000</f>
        <v>6.0082524264000001E-2</v>
      </c>
      <c r="I161" s="30">
        <f>'Treasury Yields by Qtr'!I21+'Long Term Spreads by Qtr'!I160/10000</f>
        <v>5.6637490205000002E-2</v>
      </c>
      <c r="J161" s="30">
        <f>'Treasury Yields by Qtr'!J21+'Long Term Spreads by Qtr'!J160/10000</f>
        <v>5.7774780344000007E-2</v>
      </c>
    </row>
    <row r="162" spans="1:10" x14ac:dyDescent="0.25">
      <c r="A162" s="79">
        <f t="shared" si="4"/>
        <v>17</v>
      </c>
      <c r="B162" s="30">
        <f>'Treasury Yields by Qtr'!B22+'Long Term Spreads by Qtr'!B161/10000</f>
        <v>6.8208923434221927E-2</v>
      </c>
      <c r="C162" s="30">
        <f>'Treasury Yields by Qtr'!C22+'Long Term Spreads by Qtr'!C161/10000</f>
        <v>6.3400024964000004E-2</v>
      </c>
      <c r="D162" s="30">
        <f>'Treasury Yields by Qtr'!D22+'Long Term Spreads by Qtr'!D161/10000</f>
        <v>6.1914641866E-2</v>
      </c>
      <c r="E162" s="30">
        <f>'Treasury Yields by Qtr'!E22+'Long Term Spreads by Qtr'!E161/10000</f>
        <v>6.6567181227000005E-2</v>
      </c>
      <c r="F162" s="30">
        <f>'Treasury Yields by Qtr'!F22+'Long Term Spreads by Qtr'!F161/10000</f>
        <v>6.3681619049999999E-2</v>
      </c>
      <c r="G162" s="30">
        <f>'Treasury Yields by Qtr'!G22+'Long Term Spreads by Qtr'!G161/10000</f>
        <v>6.5160265265000003E-2</v>
      </c>
      <c r="H162" s="30">
        <f>'Treasury Yields by Qtr'!H22+'Long Term Spreads by Qtr'!H161/10000</f>
        <v>6.0593427089E-2</v>
      </c>
      <c r="I162" s="30">
        <f>'Treasury Yields by Qtr'!I22+'Long Term Spreads by Qtr'!I161/10000</f>
        <v>5.7156394861E-2</v>
      </c>
      <c r="J162" s="30">
        <f>'Treasury Yields by Qtr'!J22+'Long Term Spreads by Qtr'!J161/10000</f>
        <v>5.8271456447000006E-2</v>
      </c>
    </row>
    <row r="163" spans="1:10" x14ac:dyDescent="0.25">
      <c r="A163" s="79">
        <f t="shared" si="4"/>
        <v>18</v>
      </c>
      <c r="B163" s="30">
        <f>'Treasury Yields by Qtr'!B23+'Long Term Spreads by Qtr'!B162/10000</f>
        <v>6.852148926929913E-2</v>
      </c>
      <c r="C163" s="30">
        <f>'Treasury Yields by Qtr'!C23+'Long Term Spreads by Qtr'!C162/10000</f>
        <v>6.3658450006000011E-2</v>
      </c>
      <c r="D163" s="30">
        <f>'Treasury Yields by Qtr'!D23+'Long Term Spreads by Qtr'!D162/10000</f>
        <v>6.223273956E-2</v>
      </c>
      <c r="E163" s="30">
        <f>'Treasury Yields by Qtr'!E23+'Long Term Spreads by Qtr'!E162/10000</f>
        <v>6.7039542277999992E-2</v>
      </c>
      <c r="F163" s="30">
        <f>'Treasury Yields by Qtr'!F23+'Long Term Spreads by Qtr'!F162/10000</f>
        <v>6.4166546817999992E-2</v>
      </c>
      <c r="G163" s="30">
        <f>'Treasury Yields by Qtr'!G23+'Long Term Spreads by Qtr'!G162/10000</f>
        <v>6.5549901043E-2</v>
      </c>
      <c r="H163" s="30">
        <f>'Treasury Yields by Qtr'!H23+'Long Term Spreads by Qtr'!H162/10000</f>
        <v>6.1093694503000007E-2</v>
      </c>
      <c r="I163" s="30">
        <f>'Treasury Yields by Qtr'!I23+'Long Term Spreads by Qtr'!I162/10000</f>
        <v>5.7673845912999996E-2</v>
      </c>
      <c r="J163" s="30">
        <f>'Treasury Yields by Qtr'!J23+'Long Term Spreads by Qtr'!J162/10000</f>
        <v>5.8755102383000003E-2</v>
      </c>
    </row>
    <row r="164" spans="1:10" x14ac:dyDescent="0.25">
      <c r="A164" s="79">
        <f t="shared" si="4"/>
        <v>19</v>
      </c>
      <c r="B164" s="30">
        <f>'Treasury Yields by Qtr'!B24+'Long Term Spreads by Qtr'!B163/10000</f>
        <v>6.8803913409771433E-2</v>
      </c>
      <c r="C164" s="30">
        <f>'Treasury Yields by Qtr'!C24+'Long Term Spreads by Qtr'!C163/10000</f>
        <v>6.3905684848000008E-2</v>
      </c>
      <c r="D164" s="30">
        <f>'Treasury Yields by Qtr'!D24+'Long Term Spreads by Qtr'!D163/10000</f>
        <v>6.2524998734000012E-2</v>
      </c>
      <c r="E164" s="30">
        <f>'Treasury Yields by Qtr'!E24+'Long Term Spreads by Qtr'!E163/10000</f>
        <v>6.7480010591000006E-2</v>
      </c>
      <c r="F164" s="30">
        <f>'Treasury Yields by Qtr'!F24+'Long Term Spreads by Qtr'!F163/10000</f>
        <v>6.4625746743000007E-2</v>
      </c>
      <c r="G164" s="30">
        <f>'Treasury Yields by Qtr'!G24+'Long Term Spreads by Qtr'!G163/10000</f>
        <v>6.5923461773999992E-2</v>
      </c>
      <c r="H164" s="30">
        <f>'Treasury Yields by Qtr'!H24+'Long Term Spreads by Qtr'!H163/10000</f>
        <v>6.1580065522000002E-2</v>
      </c>
      <c r="I164" s="30">
        <f>'Treasury Yields by Qtr'!I24+'Long Term Spreads by Qtr'!I163/10000</f>
        <v>5.8184784677000001E-2</v>
      </c>
      <c r="J164" s="30">
        <f>'Treasury Yields by Qtr'!J24+'Long Term Spreads by Qtr'!J163/10000</f>
        <v>5.9220893799000002E-2</v>
      </c>
    </row>
    <row r="165" spans="1:10" x14ac:dyDescent="0.25">
      <c r="A165" s="79">
        <f t="shared" si="4"/>
        <v>20</v>
      </c>
      <c r="B165" s="30">
        <f>'Treasury Yields by Qtr'!B25+'Long Term Spreads by Qtr'!B164/10000</f>
        <v>6.9061413040239134E-2</v>
      </c>
      <c r="C165" s="30">
        <f>'Treasury Yields by Qtr'!C25+'Long Term Spreads by Qtr'!C164/10000</f>
        <v>6.414512408100001E-2</v>
      </c>
      <c r="D165" s="30">
        <f>'Treasury Yields by Qtr'!D25+'Long Term Spreads by Qtr'!D164/10000</f>
        <v>6.2793744242000002E-2</v>
      </c>
      <c r="E165" s="30">
        <f>'Treasury Yields by Qtr'!E25+'Long Term Spreads by Qtr'!E164/10000</f>
        <v>6.7887705899000006E-2</v>
      </c>
      <c r="F165" s="30">
        <f>'Treasury Yields by Qtr'!F25+'Long Term Spreads by Qtr'!F164/10000</f>
        <v>6.5058711716000001E-2</v>
      </c>
      <c r="G165" s="30">
        <f>'Treasury Yields by Qtr'!G25+'Long Term Spreads by Qtr'!G164/10000</f>
        <v>6.6281224486999996E-2</v>
      </c>
      <c r="H165" s="30">
        <f>'Treasury Yields by Qtr'!H25+'Long Term Spreads by Qtr'!H164/10000</f>
        <v>6.2050811871999997E-2</v>
      </c>
      <c r="I165" s="30">
        <f>'Treasury Yields by Qtr'!I25+'Long Term Spreads by Qtr'!I164/10000</f>
        <v>5.8685854036000004E-2</v>
      </c>
      <c r="J165" s="30">
        <f>'Treasury Yields by Qtr'!J25+'Long Term Spreads by Qtr'!J164/10000</f>
        <v>5.9665960450000007E-2</v>
      </c>
    </row>
    <row r="166" spans="1:10" x14ac:dyDescent="0.25">
      <c r="A166" s="79">
        <f t="shared" si="4"/>
        <v>21</v>
      </c>
      <c r="B166" s="30">
        <f>'Treasury Yields by Qtr'!B26+'Long Term Spreads by Qtr'!B165/10000</f>
        <v>6.929813253145263E-2</v>
      </c>
      <c r="C166" s="30">
        <f>'Treasury Yields by Qtr'!C26+'Long Term Spreads by Qtr'!C165/10000</f>
        <v>6.4379570871999997E-2</v>
      </c>
      <c r="D166" s="30">
        <f>'Treasury Yields by Qtr'!D26+'Long Term Spreads by Qtr'!D165/10000</f>
        <v>6.3040835121000005E-2</v>
      </c>
      <c r="E166" s="30">
        <f>'Treasury Yields by Qtr'!E26+'Long Term Spreads by Qtr'!E165/10000</f>
        <v>6.8261519645999996E-2</v>
      </c>
      <c r="F166" s="30">
        <f>'Treasury Yields by Qtr'!F26+'Long Term Spreads by Qtr'!F165/10000</f>
        <v>6.5470368786999994E-2</v>
      </c>
      <c r="G166" s="30">
        <f>'Treasury Yields by Qtr'!G26+'Long Term Spreads by Qtr'!G165/10000</f>
        <v>6.6628489813E-2</v>
      </c>
      <c r="H166" s="30">
        <f>'Treasury Yields by Qtr'!H26+'Long Term Spreads by Qtr'!H165/10000</f>
        <v>6.250496470700001E-2</v>
      </c>
      <c r="I166" s="30">
        <f>'Treasury Yields by Qtr'!I26+'Long Term Spreads by Qtr'!I165/10000</f>
        <v>5.9174842381000001E-2</v>
      </c>
      <c r="J166" s="30">
        <f>'Treasury Yields by Qtr'!J26+'Long Term Spreads by Qtr'!J165/10000</f>
        <v>6.0087509854999999E-2</v>
      </c>
    </row>
    <row r="167" spans="1:10" x14ac:dyDescent="0.25">
      <c r="A167" s="79">
        <f t="shared" si="4"/>
        <v>22</v>
      </c>
      <c r="B167" s="30">
        <f>'Treasury Yields by Qtr'!B27+'Long Term Spreads by Qtr'!B166/10000</f>
        <v>6.9517698846415329E-2</v>
      </c>
      <c r="C167" s="30">
        <f>'Treasury Yields by Qtr'!C27+'Long Term Spreads by Qtr'!C166/10000</f>
        <v>6.4611489418000004E-2</v>
      </c>
      <c r="D167" s="30">
        <f>'Treasury Yields by Qtr'!D27+'Long Term Spreads by Qtr'!D166/10000</f>
        <v>6.3267373402000004E-2</v>
      </c>
      <c r="E167" s="30">
        <f>'Treasury Yields by Qtr'!E27+'Long Term Spreads by Qtr'!E166/10000</f>
        <v>6.8599546950999998E-2</v>
      </c>
      <c r="F167" s="30">
        <f>'Treasury Yields by Qtr'!F27+'Long Term Spreads by Qtr'!F166/10000</f>
        <v>6.5848263389000003E-2</v>
      </c>
      <c r="G167" s="30">
        <f>'Treasury Yields by Qtr'!G27+'Long Term Spreads by Qtr'!G166/10000</f>
        <v>6.6954975129000005E-2</v>
      </c>
      <c r="H167" s="30">
        <f>'Treasury Yields by Qtr'!H27+'Long Term Spreads by Qtr'!H166/10000</f>
        <v>6.2931721078000005E-2</v>
      </c>
      <c r="I167" s="30">
        <f>'Treasury Yields by Qtr'!I27+'Long Term Spreads by Qtr'!I166/10000</f>
        <v>5.9640320243999997E-2</v>
      </c>
      <c r="J167" s="30">
        <f>'Treasury Yields by Qtr'!J27+'Long Term Spreads by Qtr'!J166/10000</f>
        <v>6.0475415564000004E-2</v>
      </c>
    </row>
    <row r="168" spans="1:10" x14ac:dyDescent="0.25">
      <c r="A168" s="79">
        <f t="shared" si="4"/>
        <v>23</v>
      </c>
      <c r="B168" s="30">
        <f>'Treasury Yields by Qtr'!B28+'Long Term Spreads by Qtr'!B167/10000</f>
        <v>6.9722806054129727E-2</v>
      </c>
      <c r="C168" s="30">
        <f>'Treasury Yields by Qtr'!C28+'Long Term Spreads by Qtr'!C167/10000</f>
        <v>6.4842780636000005E-2</v>
      </c>
      <c r="D168" s="30">
        <f>'Treasury Yields by Qtr'!D28+'Long Term Spreads by Qtr'!D167/10000</f>
        <v>6.3474453602000006E-2</v>
      </c>
      <c r="E168" s="30">
        <f>'Treasury Yields by Qtr'!E28+'Long Term Spreads by Qtr'!E167/10000</f>
        <v>6.8900122680000009E-2</v>
      </c>
      <c r="F168" s="30">
        <f>'Treasury Yields by Qtr'!F28+'Long Term Spreads by Qtr'!F167/10000</f>
        <v>6.6196930393000009E-2</v>
      </c>
      <c r="G168" s="30">
        <f>'Treasury Yields by Qtr'!G28+'Long Term Spreads by Qtr'!G167/10000</f>
        <v>6.7265616016000007E-2</v>
      </c>
      <c r="H168" s="30">
        <f>'Treasury Yields by Qtr'!H28+'Long Term Spreads by Qtr'!H167/10000</f>
        <v>6.3333095451999999E-2</v>
      </c>
      <c r="I168" s="30">
        <f>'Treasury Yields by Qtr'!I28+'Long Term Spreads by Qtr'!I167/10000</f>
        <v>6.0083299785000002E-2</v>
      </c>
      <c r="J168" s="30">
        <f>'Treasury Yields by Qtr'!J28+'Long Term Spreads by Qtr'!J167/10000</f>
        <v>6.0829921948000007E-2</v>
      </c>
    </row>
    <row r="169" spans="1:10" x14ac:dyDescent="0.25">
      <c r="A169" s="79">
        <f t="shared" si="4"/>
        <v>24</v>
      </c>
      <c r="B169" s="30">
        <f>'Treasury Yields by Qtr'!B29+'Long Term Spreads by Qtr'!B168/10000</f>
        <v>6.9916165044383027E-2</v>
      </c>
      <c r="C169" s="30">
        <f>'Treasury Yields by Qtr'!C29+'Long Term Spreads by Qtr'!C168/10000</f>
        <v>6.5075414546000007E-2</v>
      </c>
      <c r="D169" s="30">
        <f>'Treasury Yields by Qtr'!D29+'Long Term Spreads by Qtr'!D168/10000</f>
        <v>6.3662772987000002E-2</v>
      </c>
      <c r="E169" s="30">
        <f>'Treasury Yields by Qtr'!E29+'Long Term Spreads by Qtr'!E168/10000</f>
        <v>6.9161155613E-2</v>
      </c>
      <c r="F169" s="30">
        <f>'Treasury Yields by Qtr'!F29+'Long Term Spreads by Qtr'!F168/10000</f>
        <v>6.6514956587000004E-2</v>
      </c>
      <c r="G169" s="30">
        <f>'Treasury Yields by Qtr'!G29+'Long Term Spreads by Qtr'!G168/10000</f>
        <v>6.7559886887000001E-2</v>
      </c>
      <c r="H169" s="30">
        <f>'Treasury Yields by Qtr'!H29+'Long Term Spreads by Qtr'!H168/10000</f>
        <v>6.3707284497E-2</v>
      </c>
      <c r="I169" s="30">
        <f>'Treasury Yields by Qtr'!I29+'Long Term Spreads by Qtr'!I168/10000</f>
        <v>6.0501565797000001E-2</v>
      </c>
      <c r="J169" s="30">
        <f>'Treasury Yields by Qtr'!J29+'Long Term Spreads by Qtr'!J168/10000</f>
        <v>6.1148320988999999E-2</v>
      </c>
    </row>
    <row r="170" spans="1:10" x14ac:dyDescent="0.25">
      <c r="A170" s="79">
        <f t="shared" si="4"/>
        <v>25</v>
      </c>
      <c r="B170" s="30">
        <f>'Treasury Yields by Qtr'!B30+'Long Term Spreads by Qtr'!B169/10000</f>
        <v>7.010002898015133E-2</v>
      </c>
      <c r="C170" s="30">
        <f>'Treasury Yields by Qtr'!C30+'Long Term Spreads by Qtr'!C169/10000</f>
        <v>6.5311074430000005E-2</v>
      </c>
      <c r="D170" s="30">
        <f>'Treasury Yields by Qtr'!D30+'Long Term Spreads by Qtr'!D169/10000</f>
        <v>6.3832903883000003E-2</v>
      </c>
      <c r="E170" s="30">
        <f>'Treasury Yields by Qtr'!E30+'Long Term Spreads by Qtr'!E169/10000</f>
        <v>6.9380464278000001E-2</v>
      </c>
      <c r="F170" s="30">
        <f>'Treasury Yields by Qtr'!F30+'Long Term Spreads by Qtr'!F169/10000</f>
        <v>6.6801381583000002E-2</v>
      </c>
      <c r="G170" s="30">
        <f>'Treasury Yields by Qtr'!G30+'Long Term Spreads by Qtr'!G169/10000</f>
        <v>6.7838042983000002E-2</v>
      </c>
      <c r="H170" s="30">
        <f>'Treasury Yields by Qtr'!H30+'Long Term Spreads by Qtr'!H169/10000</f>
        <v>6.4049310075999996E-2</v>
      </c>
      <c r="I170" s="30">
        <f>'Treasury Yields by Qtr'!I30+'Long Term Spreads by Qtr'!I169/10000</f>
        <v>6.0889504721999999E-2</v>
      </c>
      <c r="J170" s="30">
        <f>'Treasury Yields by Qtr'!J30+'Long Term Spreads by Qtr'!J169/10000</f>
        <v>6.1425166040999998E-2</v>
      </c>
    </row>
    <row r="171" spans="1:10" x14ac:dyDescent="0.25">
      <c r="A171" s="79">
        <f t="shared" si="4"/>
        <v>26</v>
      </c>
      <c r="B171" s="30">
        <f>'Treasury Yields by Qtr'!B31+'Long Term Spreads by Qtr'!B170/10000</f>
        <v>7.0276523652501033E-2</v>
      </c>
      <c r="C171" s="30">
        <f>'Treasury Yields by Qtr'!C31+'Long Term Spreads by Qtr'!C170/10000</f>
        <v>6.5551378664000001E-2</v>
      </c>
      <c r="D171" s="30">
        <f>'Treasury Yields by Qtr'!D31+'Long Term Spreads by Qtr'!D170/10000</f>
        <v>6.3984926149000004E-2</v>
      </c>
      <c r="E171" s="30">
        <f>'Treasury Yields by Qtr'!E31+'Long Term Spreads by Qtr'!E170/10000</f>
        <v>6.9555225018999994E-2</v>
      </c>
      <c r="F171" s="30">
        <f>'Treasury Yields by Qtr'!F31+'Long Term Spreads by Qtr'!F170/10000</f>
        <v>6.7052693327000007E-2</v>
      </c>
      <c r="G171" s="30">
        <f>'Treasury Yields by Qtr'!G31+'Long Term Spreads by Qtr'!G170/10000</f>
        <v>6.8097737554999996E-2</v>
      </c>
      <c r="H171" s="30">
        <f>'Treasury Yields by Qtr'!H31+'Long Term Spreads by Qtr'!H170/10000</f>
        <v>6.4357411372999995E-2</v>
      </c>
      <c r="I171" s="30">
        <f>'Treasury Yields by Qtr'!I31+'Long Term Spreads by Qtr'!I170/10000</f>
        <v>6.1245038225999998E-2</v>
      </c>
      <c r="J171" s="30">
        <f>'Treasury Yields by Qtr'!J31+'Long Term Spreads by Qtr'!J170/10000</f>
        <v>6.1657932293000005E-2</v>
      </c>
    </row>
    <row r="172" spans="1:10" x14ac:dyDescent="0.25">
      <c r="A172" s="79">
        <f t="shared" si="4"/>
        <v>27</v>
      </c>
      <c r="B172" s="30">
        <f>'Treasury Yields by Qtr'!B32+'Long Term Spreads by Qtr'!B171/10000</f>
        <v>7.0447201160139639E-2</v>
      </c>
      <c r="C172" s="30">
        <f>'Treasury Yields by Qtr'!C32+'Long Term Spreads by Qtr'!C171/10000</f>
        <v>6.5797593825E-2</v>
      </c>
      <c r="D172" s="30">
        <f>'Treasury Yields by Qtr'!D32+'Long Term Spreads by Qtr'!D171/10000</f>
        <v>6.4119074755000005E-2</v>
      </c>
      <c r="E172" s="30">
        <f>'Treasury Yields by Qtr'!E32+'Long Term Spreads by Qtr'!E171/10000</f>
        <v>6.9682893450000005E-2</v>
      </c>
      <c r="F172" s="30">
        <f>'Treasury Yields by Qtr'!F32+'Long Term Spreads by Qtr'!F171/10000</f>
        <v>6.7267850266000004E-2</v>
      </c>
      <c r="G172" s="30">
        <f>'Treasury Yields by Qtr'!G32+'Long Term Spreads by Qtr'!G171/10000</f>
        <v>6.8338911264999996E-2</v>
      </c>
      <c r="H172" s="30">
        <f>'Treasury Yields by Qtr'!H32+'Long Term Spreads by Qtr'!H171/10000</f>
        <v>6.4628528709000002E-2</v>
      </c>
      <c r="I172" s="30">
        <f>'Treasury Yields by Qtr'!I32+'Long Term Spreads by Qtr'!I171/10000</f>
        <v>6.1564769503000001E-2</v>
      </c>
      <c r="J172" s="30">
        <f>'Treasury Yields by Qtr'!J32+'Long Term Spreads by Qtr'!J171/10000</f>
        <v>6.1842819491000005E-2</v>
      </c>
    </row>
    <row r="173" spans="1:10" x14ac:dyDescent="0.25">
      <c r="A173" s="79">
        <f t="shared" si="4"/>
        <v>28</v>
      </c>
      <c r="B173" s="30">
        <f>'Treasury Yields by Qtr'!B33+'Long Term Spreads by Qtr'!B172/10000</f>
        <v>7.0613852665821139E-2</v>
      </c>
      <c r="C173" s="30">
        <f>'Treasury Yields by Qtr'!C33+'Long Term Spreads by Qtr'!C172/10000</f>
        <v>6.6051170038000012E-2</v>
      </c>
      <c r="D173" s="30">
        <f>'Treasury Yields by Qtr'!D33+'Long Term Spreads by Qtr'!D172/10000</f>
        <v>6.4235355396000005E-2</v>
      </c>
      <c r="E173" s="30">
        <f>'Treasury Yields by Qtr'!E33+'Long Term Spreads by Qtr'!E172/10000</f>
        <v>6.9760613348000003E-2</v>
      </c>
      <c r="F173" s="30">
        <f>'Treasury Yields by Qtr'!F33+'Long Term Spreads by Qtr'!F172/10000</f>
        <v>6.7444546777E-2</v>
      </c>
      <c r="G173" s="30">
        <f>'Treasury Yields by Qtr'!G33+'Long Term Spreads by Qtr'!G172/10000</f>
        <v>6.8560705104000003E-2</v>
      </c>
      <c r="H173" s="30">
        <f>'Treasury Yields by Qtr'!H33+'Long Term Spreads by Qtr'!H172/10000</f>
        <v>6.4860210926E-2</v>
      </c>
      <c r="I173" s="30">
        <f>'Treasury Yields by Qtr'!I33+'Long Term Spreads by Qtr'!I172/10000</f>
        <v>6.1846082302000005E-2</v>
      </c>
      <c r="J173" s="30">
        <f>'Treasury Yields by Qtr'!J33+'Long Term Spreads by Qtr'!J172/10000</f>
        <v>6.1976638466000003E-2</v>
      </c>
    </row>
    <row r="174" spans="1:10" x14ac:dyDescent="0.25">
      <c r="A174" s="79">
        <f t="shared" si="4"/>
        <v>29</v>
      </c>
      <c r="B174" s="30">
        <f>'Treasury Yields by Qtr'!B34+'Long Term Spreads by Qtr'!B173/10000</f>
        <v>7.0777993552789326E-2</v>
      </c>
      <c r="C174" s="30">
        <f>'Treasury Yields by Qtr'!C34+'Long Term Spreads by Qtr'!C173/10000</f>
        <v>6.6313429896000003E-2</v>
      </c>
      <c r="D174" s="30">
        <f>'Treasury Yields by Qtr'!D34+'Long Term Spreads by Qtr'!D173/10000</f>
        <v>6.4333735685000004E-2</v>
      </c>
      <c r="E174" s="30">
        <f>'Treasury Yields by Qtr'!E34+'Long Term Spreads by Qtr'!E173/10000</f>
        <v>6.9785507846000003E-2</v>
      </c>
      <c r="F174" s="30">
        <f>'Treasury Yields by Qtr'!F34+'Long Term Spreads by Qtr'!F173/10000</f>
        <v>6.7580954313999991E-2</v>
      </c>
      <c r="G174" s="30">
        <f>'Treasury Yields by Qtr'!G34+'Long Term Spreads by Qtr'!G173/10000</f>
        <v>6.8762528801999998E-2</v>
      </c>
      <c r="H174" s="30">
        <f>'Treasury Yields by Qtr'!H34+'Long Term Spreads by Qtr'!H173/10000</f>
        <v>6.5047964819999998E-2</v>
      </c>
      <c r="I174" s="30">
        <f>'Treasury Yields by Qtr'!I34+'Long Term Spreads by Qtr'!I173/10000</f>
        <v>6.2084098109000001E-2</v>
      </c>
      <c r="J174" s="30">
        <f>'Treasury Yields by Qtr'!J34+'Long Term Spreads by Qtr'!J173/10000</f>
        <v>6.2054728991000008E-2</v>
      </c>
    </row>
    <row r="175" spans="1:10" x14ac:dyDescent="0.25">
      <c r="A175" s="79">
        <f t="shared" si="4"/>
        <v>30</v>
      </c>
      <c r="B175" s="30">
        <f>'Treasury Yields by Qtr'!B35+'Long Term Spreads by Qtr'!B174/10000</f>
        <v>7.0941163433576829E-2</v>
      </c>
      <c r="C175" s="30">
        <f>'Treasury Yields by Qtr'!C35+'Long Term Spreads by Qtr'!C174/10000</f>
        <v>6.6585721262000006E-2</v>
      </c>
      <c r="D175" s="30">
        <f>'Treasury Yields by Qtr'!D35+'Long Term Spreads by Qtr'!D174/10000</f>
        <v>6.4413834816000007E-2</v>
      </c>
      <c r="E175" s="30">
        <f>'Treasury Yields by Qtr'!E35+'Long Term Spreads by Qtr'!E174/10000</f>
        <v>6.9754232201999999E-2</v>
      </c>
      <c r="F175" s="30">
        <f>'Treasury Yields by Qtr'!F35+'Long Term Spreads by Qtr'!F174/10000</f>
        <v>6.7673705028999998E-2</v>
      </c>
      <c r="G175" s="30">
        <f>'Treasury Yields by Qtr'!G35+'Long Term Spreads by Qtr'!G174/10000</f>
        <v>6.8942107313999995E-2</v>
      </c>
      <c r="H175" s="30">
        <f>'Treasury Yields by Qtr'!H35+'Long Term Spreads by Qtr'!H174/10000</f>
        <v>6.5189266597000001E-2</v>
      </c>
      <c r="I175" s="30">
        <f>'Treasury Yields by Qtr'!I35+'Long Term Spreads by Qtr'!I174/10000</f>
        <v>6.2276135279999999E-2</v>
      </c>
      <c r="J175" s="30">
        <f>'Treasury Yields by Qtr'!J35+'Long Term Spreads by Qtr'!J174/10000</f>
        <v>6.2073828138000005E-2</v>
      </c>
    </row>
    <row r="176" spans="1:10" x14ac:dyDescent="0.25">
      <c r="A176" s="3"/>
      <c r="B176" s="3"/>
      <c r="C176" s="3"/>
      <c r="D176" s="3"/>
      <c r="E176" s="3"/>
      <c r="F176" s="3"/>
      <c r="G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I177" s="3"/>
      <c r="J177" s="3"/>
    </row>
    <row r="178" spans="1:10" x14ac:dyDescent="0.25">
      <c r="A178" s="3" t="s">
        <v>60</v>
      </c>
      <c r="B178" s="3"/>
      <c r="C178" s="3"/>
      <c r="D178" s="3"/>
      <c r="E178" s="3"/>
      <c r="F178" s="3"/>
      <c r="G178" s="3"/>
      <c r="I178" s="3"/>
      <c r="J178" s="3"/>
    </row>
    <row r="179" spans="1:10" x14ac:dyDescent="0.25">
      <c r="A179" s="77" t="s">
        <v>52</v>
      </c>
      <c r="B179" s="78"/>
      <c r="C179" s="31"/>
      <c r="D179" s="31"/>
      <c r="E179" s="31"/>
      <c r="F179" s="31"/>
      <c r="G179" s="31"/>
      <c r="I179" s="3"/>
      <c r="J179" s="3"/>
    </row>
    <row r="180" spans="1:10" x14ac:dyDescent="0.25">
      <c r="A180" s="28" t="s">
        <v>51</v>
      </c>
      <c r="B180" s="80">
        <v>41912</v>
      </c>
      <c r="C180" s="80">
        <v>42004</v>
      </c>
      <c r="D180" s="80">
        <v>42094</v>
      </c>
      <c r="E180" s="80">
        <v>42185</v>
      </c>
      <c r="F180" s="80">
        <v>42277</v>
      </c>
      <c r="G180" s="80">
        <f>+G145</f>
        <v>42369</v>
      </c>
      <c r="H180" s="80">
        <f>+H145</f>
        <v>42460</v>
      </c>
      <c r="I180" s="80">
        <f>+I145</f>
        <v>42551</v>
      </c>
      <c r="J180" s="80">
        <f>+J145</f>
        <v>42643</v>
      </c>
    </row>
    <row r="181" spans="1:10" x14ac:dyDescent="0.25">
      <c r="A181" s="79">
        <v>1</v>
      </c>
      <c r="B181" s="30">
        <f>'Treasury Yields by Qtr'!B6+'Long Term Spreads by Qtr'!B180/10000</f>
        <v>5.8463258921670827E-2</v>
      </c>
      <c r="C181" s="30">
        <f>'Treasury Yields by Qtr'!C6+'Long Term Spreads by Qtr'!C180/10000</f>
        <v>6.0224998596000001E-2</v>
      </c>
      <c r="D181" s="30">
        <f>'Treasury Yields by Qtr'!D6+'Long Term Spreads by Qtr'!D180/10000</f>
        <v>6.0222229333999996E-2</v>
      </c>
      <c r="E181" s="30">
        <f>'Treasury Yields by Qtr'!E6+'Long Term Spreads by Qtr'!E180/10000</f>
        <v>6.0349716385000002E-2</v>
      </c>
      <c r="F181" s="30">
        <f>'Treasury Yields by Qtr'!F6+'Long Term Spreads by Qtr'!F180/10000</f>
        <v>6.0717242825000003E-2</v>
      </c>
      <c r="G181" s="30">
        <f>'Treasury Yields by Qtr'!G6+'Long Term Spreads by Qtr'!G180/10000</f>
        <v>6.4245238415999995E-2</v>
      </c>
      <c r="H181" s="30">
        <f>'Treasury Yields by Qtr'!H6+'Long Term Spreads by Qtr'!H180/10000</f>
        <v>6.2705683930999984E-2</v>
      </c>
      <c r="I181" s="30">
        <f>'Treasury Yields by Qtr'!I6+'Long Term Spreads by Qtr'!I180/10000</f>
        <v>6.1306712777999997E-2</v>
      </c>
      <c r="J181" s="30">
        <f>'Treasury Yields by Qtr'!J6+'Long Term Spreads by Qtr'!J180/10000</f>
        <v>6.2309625735999997E-2</v>
      </c>
    </row>
    <row r="182" spans="1:10" x14ac:dyDescent="0.25">
      <c r="A182" s="79">
        <f>A181+1</f>
        <v>2</v>
      </c>
      <c r="B182" s="30">
        <f>'Treasury Yields by Qtr'!B7+'Long Term Spreads by Qtr'!B181/10000</f>
        <v>6.3399882595625526E-2</v>
      </c>
      <c r="C182" s="30">
        <f>'Treasury Yields by Qtr'!C7+'Long Term Spreads by Qtr'!C181/10000</f>
        <v>6.4105765987999996E-2</v>
      </c>
      <c r="D182" s="30">
        <f>'Treasury Yields by Qtr'!D7+'Long Term Spreads by Qtr'!D181/10000</f>
        <v>6.2939818310999998E-2</v>
      </c>
      <c r="E182" s="30">
        <f>'Treasury Yields by Qtr'!E7+'Long Term Spreads by Qtr'!E181/10000</f>
        <v>6.3550902273000004E-2</v>
      </c>
      <c r="F182" s="30">
        <f>'Treasury Yields by Qtr'!F7+'Long Term Spreads by Qtr'!F181/10000</f>
        <v>6.3521844707000008E-2</v>
      </c>
      <c r="G182" s="30">
        <f>'Treasury Yields by Qtr'!G7+'Long Term Spreads by Qtr'!G181/10000</f>
        <v>6.7426019114999985E-2</v>
      </c>
      <c r="H182" s="30">
        <f>'Treasury Yields by Qtr'!H7+'Long Term Spreads by Qtr'!H181/10000</f>
        <v>6.4048086695999984E-2</v>
      </c>
      <c r="I182" s="30">
        <f>'Treasury Yields by Qtr'!I7+'Long Term Spreads by Qtr'!I181/10000</f>
        <v>6.2185965738999996E-2</v>
      </c>
      <c r="J182" s="30">
        <f>'Treasury Yields by Qtr'!J7+'Long Term Spreads by Qtr'!J181/10000</f>
        <v>6.3543042475999997E-2</v>
      </c>
    </row>
    <row r="183" spans="1:10" x14ac:dyDescent="0.25">
      <c r="A183" s="79">
        <f t="shared" ref="A183:A210" si="5">A182+1</f>
        <v>3</v>
      </c>
      <c r="B183" s="30">
        <f>'Treasury Yields by Qtr'!B8+'Long Term Spreads by Qtr'!B182/10000</f>
        <v>6.847400876106112E-2</v>
      </c>
      <c r="C183" s="30">
        <f>'Treasury Yields by Qtr'!C8+'Long Term Spreads by Qtr'!C182/10000</f>
        <v>6.8443613632000008E-2</v>
      </c>
      <c r="D183" s="30">
        <f>'Treasury Yields by Qtr'!D8+'Long Term Spreads by Qtr'!D182/10000</f>
        <v>6.6272678064999993E-2</v>
      </c>
      <c r="E183" s="30">
        <f>'Treasury Yields by Qtr'!E8+'Long Term Spreads by Qtr'!E182/10000</f>
        <v>6.7255714950999995E-2</v>
      </c>
      <c r="F183" s="30">
        <f>'Treasury Yields by Qtr'!F8+'Long Term Spreads by Qtr'!F182/10000</f>
        <v>6.6413697199000005E-2</v>
      </c>
      <c r="G183" s="30">
        <f>'Treasury Yields by Qtr'!G8+'Long Term Spreads by Qtr'!G182/10000</f>
        <v>7.0034463801999985E-2</v>
      </c>
      <c r="H183" s="30">
        <f>'Treasury Yields by Qtr'!H8+'Long Term Spreads by Qtr'!H182/10000</f>
        <v>6.5413534438999998E-2</v>
      </c>
      <c r="I183" s="30">
        <f>'Treasury Yields by Qtr'!I8+'Long Term Spreads by Qtr'!I182/10000</f>
        <v>6.3516629335999997E-2</v>
      </c>
      <c r="J183" s="30">
        <f>'Treasury Yields by Qtr'!J8+'Long Term Spreads by Qtr'!J182/10000</f>
        <v>6.4900351975999998E-2</v>
      </c>
    </row>
    <row r="184" spans="1:10" x14ac:dyDescent="0.25">
      <c r="A184" s="79">
        <f t="shared" si="5"/>
        <v>4</v>
      </c>
      <c r="B184" s="30">
        <f>'Treasury Yields by Qtr'!B9+'Long Term Spreads by Qtr'!B183/10000</f>
        <v>7.2566671831811522E-2</v>
      </c>
      <c r="C184" s="30">
        <f>'Treasury Yields by Qtr'!C9+'Long Term Spreads by Qtr'!C183/10000</f>
        <v>7.1680605478000009E-2</v>
      </c>
      <c r="D184" s="30">
        <f>'Treasury Yields by Qtr'!D9+'Long Term Spreads by Qtr'!D183/10000</f>
        <v>6.9165939570000001E-2</v>
      </c>
      <c r="E184" s="30">
        <f>'Treasury Yields by Qtr'!E9+'Long Term Spreads by Qtr'!E183/10000</f>
        <v>7.0801762971999999E-2</v>
      </c>
      <c r="F184" s="30">
        <f>'Treasury Yields by Qtr'!F9+'Long Term Spreads by Qtr'!F183/10000</f>
        <v>6.8947921591000008E-2</v>
      </c>
      <c r="G184" s="30">
        <f>'Treasury Yields by Qtr'!G9+'Long Term Spreads by Qtr'!G183/10000</f>
        <v>7.2761028088000002E-2</v>
      </c>
      <c r="H184" s="30">
        <f>'Treasury Yields by Qtr'!H9+'Long Term Spreads by Qtr'!H183/10000</f>
        <v>6.7524867445999989E-2</v>
      </c>
      <c r="I184" s="30">
        <f>'Treasury Yields by Qtr'!I9+'Long Term Spreads by Qtr'!I183/10000</f>
        <v>6.5189156363000003E-2</v>
      </c>
      <c r="J184" s="30">
        <f>'Treasury Yields by Qtr'!J9+'Long Term Spreads by Qtr'!J183/10000</f>
        <v>6.6426949481999994E-2</v>
      </c>
    </row>
    <row r="185" spans="1:10" x14ac:dyDescent="0.25">
      <c r="A185" s="79">
        <f t="shared" si="5"/>
        <v>5</v>
      </c>
      <c r="B185" s="30">
        <f>'Treasury Yields by Qtr'!B10+'Long Term Spreads by Qtr'!B184/10000</f>
        <v>7.5447789176453034E-2</v>
      </c>
      <c r="C185" s="30">
        <f>'Treasury Yields by Qtr'!C10+'Long Term Spreads by Qtr'!C184/10000</f>
        <v>7.3892185710000002E-2</v>
      </c>
      <c r="D185" s="30">
        <f>'Treasury Yields by Qtr'!D10+'Long Term Spreads by Qtr'!D184/10000</f>
        <v>7.1324864005000002E-2</v>
      </c>
      <c r="E185" s="30">
        <f>'Treasury Yields by Qtr'!E10+'Long Term Spreads by Qtr'!E184/10000</f>
        <v>7.3765952745000002E-2</v>
      </c>
      <c r="F185" s="30">
        <f>'Treasury Yields by Qtr'!F10+'Long Term Spreads by Qtr'!F184/10000</f>
        <v>7.1152692549000002E-2</v>
      </c>
      <c r="G185" s="30">
        <f>'Treasury Yields by Qtr'!G10+'Long Term Spreads by Qtr'!G184/10000</f>
        <v>7.4749832491999985E-2</v>
      </c>
      <c r="H185" s="30">
        <f>'Treasury Yields by Qtr'!H10+'Long Term Spreads by Qtr'!H184/10000</f>
        <v>6.9170494318999992E-2</v>
      </c>
      <c r="I185" s="30">
        <f>'Treasury Yields by Qtr'!I10+'Long Term Spreads by Qtr'!I184/10000</f>
        <v>6.651929342E-2</v>
      </c>
      <c r="J185" s="30">
        <f>'Treasury Yields by Qtr'!J10+'Long Term Spreads by Qtr'!J184/10000</f>
        <v>6.7693328099E-2</v>
      </c>
    </row>
    <row r="186" spans="1:10" x14ac:dyDescent="0.25">
      <c r="A186" s="79">
        <f t="shared" si="5"/>
        <v>6</v>
      </c>
      <c r="B186" s="30">
        <f>'Treasury Yields by Qtr'!B11+'Long Term Spreads by Qtr'!B185/10000</f>
        <v>7.761459292900573E-2</v>
      </c>
      <c r="C186" s="30">
        <f>'Treasury Yields by Qtr'!C11+'Long Term Spreads by Qtr'!C185/10000</f>
        <v>7.5607744466999999E-2</v>
      </c>
      <c r="D186" s="30">
        <f>'Treasury Yields by Qtr'!D11+'Long Term Spreads by Qtr'!D185/10000</f>
        <v>7.2997497149000001E-2</v>
      </c>
      <c r="E186" s="30">
        <f>'Treasury Yields by Qtr'!E11+'Long Term Spreads by Qtr'!E185/10000</f>
        <v>7.6060021398E-2</v>
      </c>
      <c r="F186" s="30">
        <f>'Treasury Yields by Qtr'!F11+'Long Term Spreads by Qtr'!F185/10000</f>
        <v>7.3221142151999999E-2</v>
      </c>
      <c r="G186" s="30">
        <f>'Treasury Yields by Qtr'!G11+'Long Term Spreads by Qtr'!G185/10000</f>
        <v>7.6347866818999993E-2</v>
      </c>
      <c r="H186" s="30">
        <f>'Treasury Yields by Qtr'!H11+'Long Term Spreads by Qtr'!H185/10000</f>
        <v>7.098097636999999E-2</v>
      </c>
      <c r="I186" s="30">
        <f>'Treasury Yields by Qtr'!I11+'Long Term Spreads by Qtr'!I185/10000</f>
        <v>6.8137443455999994E-2</v>
      </c>
      <c r="J186" s="30">
        <f>'Treasury Yields by Qtr'!J11+'Long Term Spreads by Qtr'!J185/10000</f>
        <v>6.9070919275999995E-2</v>
      </c>
    </row>
    <row r="187" spans="1:10" x14ac:dyDescent="0.25">
      <c r="A187" s="79">
        <f t="shared" si="5"/>
        <v>7</v>
      </c>
      <c r="B187" s="30">
        <f>'Treasury Yields by Qtr'!B12+'Long Term Spreads by Qtr'!B186/10000</f>
        <v>7.9332580143820719E-2</v>
      </c>
      <c r="C187" s="30">
        <f>'Treasury Yields by Qtr'!C12+'Long Term Spreads by Qtr'!C186/10000</f>
        <v>7.6895851661999998E-2</v>
      </c>
      <c r="D187" s="30">
        <f>'Treasury Yields by Qtr'!D12+'Long Term Spreads by Qtr'!D186/10000</f>
        <v>7.4320430874000004E-2</v>
      </c>
      <c r="E187" s="30">
        <f>'Treasury Yields by Qtr'!E12+'Long Term Spreads by Qtr'!E186/10000</f>
        <v>7.7735733410999999E-2</v>
      </c>
      <c r="F187" s="30">
        <f>'Treasury Yields by Qtr'!F12+'Long Term Spreads by Qtr'!F186/10000</f>
        <v>7.4819376655999997E-2</v>
      </c>
      <c r="G187" s="30">
        <f>'Treasury Yields by Qtr'!G12+'Long Term Spreads by Qtr'!G186/10000</f>
        <v>7.7556143438999997E-2</v>
      </c>
      <c r="H187" s="30">
        <f>'Treasury Yields by Qtr'!H12+'Long Term Spreads by Qtr'!H186/10000</f>
        <v>7.2396662966999994E-2</v>
      </c>
      <c r="I187" s="30">
        <f>'Treasury Yields by Qtr'!I12+'Long Term Spreads by Qtr'!I186/10000</f>
        <v>6.9380012901999993E-2</v>
      </c>
      <c r="J187" s="30">
        <f>'Treasury Yields by Qtr'!J12+'Long Term Spreads by Qtr'!J186/10000</f>
        <v>7.0130876477000004E-2</v>
      </c>
    </row>
    <row r="188" spans="1:10" x14ac:dyDescent="0.25">
      <c r="A188" s="79">
        <f t="shared" si="5"/>
        <v>8</v>
      </c>
      <c r="B188" s="30">
        <f>'Treasury Yields by Qtr'!B13+'Long Term Spreads by Qtr'!B187/10000</f>
        <v>8.0742746814594521E-2</v>
      </c>
      <c r="C188" s="30">
        <f>'Treasury Yields by Qtr'!C13+'Long Term Spreads by Qtr'!C187/10000</f>
        <v>7.7880505624000007E-2</v>
      </c>
      <c r="D188" s="30">
        <f>'Treasury Yields by Qtr'!D13+'Long Term Spreads by Qtr'!D187/10000</f>
        <v>7.5400198384999992E-2</v>
      </c>
      <c r="E188" s="30">
        <f>'Treasury Yields by Qtr'!E13+'Long Term Spreads by Qtr'!E187/10000</f>
        <v>7.8986992647999993E-2</v>
      </c>
      <c r="F188" s="30">
        <f>'Treasury Yields by Qtr'!F13+'Long Term Spreads by Qtr'!F187/10000</f>
        <v>7.6035039373000005E-2</v>
      </c>
      <c r="G188" s="30">
        <f>'Treasury Yields by Qtr'!G13+'Long Term Spreads by Qtr'!G187/10000</f>
        <v>7.8489522882999999E-2</v>
      </c>
      <c r="H188" s="30">
        <f>'Treasury Yields by Qtr'!H13+'Long Term Spreads by Qtr'!H187/10000</f>
        <v>7.3414095200999993E-2</v>
      </c>
      <c r="I188" s="30">
        <f>'Treasury Yields by Qtr'!I13+'Long Term Spreads by Qtr'!I187/10000</f>
        <v>7.0228239993E-2</v>
      </c>
      <c r="J188" s="30">
        <f>'Treasury Yields by Qtr'!J13+'Long Term Spreads by Qtr'!J187/10000</f>
        <v>7.0905947637999997E-2</v>
      </c>
    </row>
    <row r="189" spans="1:10" x14ac:dyDescent="0.25">
      <c r="A189" s="79">
        <f t="shared" si="5"/>
        <v>9</v>
      </c>
      <c r="B189" s="30">
        <f>'Treasury Yields by Qtr'!B14+'Long Term Spreads by Qtr'!B188/10000</f>
        <v>8.1923975487061734E-2</v>
      </c>
      <c r="C189" s="30">
        <f>'Treasury Yields by Qtr'!C14+'Long Term Spreads by Qtr'!C188/10000</f>
        <v>7.8662448115999997E-2</v>
      </c>
      <c r="D189" s="30">
        <f>'Treasury Yields by Qtr'!D14+'Long Term Spreads by Qtr'!D188/10000</f>
        <v>7.6307967211E-2</v>
      </c>
      <c r="E189" s="30">
        <f>'Treasury Yields by Qtr'!E14+'Long Term Spreads by Qtr'!E188/10000</f>
        <v>7.9977870302000001E-2</v>
      </c>
      <c r="F189" s="30">
        <f>'Treasury Yields by Qtr'!F14+'Long Term Spreads by Qtr'!F188/10000</f>
        <v>7.7013064566000003E-2</v>
      </c>
      <c r="G189" s="30">
        <f>'Treasury Yields by Qtr'!G14+'Long Term Spreads by Qtr'!G188/10000</f>
        <v>7.9250921115999989E-2</v>
      </c>
      <c r="H189" s="30">
        <f>'Treasury Yields by Qtr'!H14+'Long Term Spreads by Qtr'!H188/10000</f>
        <v>7.4187403439999994E-2</v>
      </c>
      <c r="I189" s="30">
        <f>'Treasury Yields by Qtr'!I14+'Long Term Spreads by Qtr'!I188/10000</f>
        <v>7.0845535340999993E-2</v>
      </c>
      <c r="J189" s="30">
        <f>'Treasury Yields by Qtr'!J14+'Long Term Spreads by Qtr'!J188/10000</f>
        <v>7.1513861366999998E-2</v>
      </c>
    </row>
    <row r="190" spans="1:10" x14ac:dyDescent="0.25">
      <c r="A190" s="79">
        <f t="shared" si="5"/>
        <v>10</v>
      </c>
      <c r="B190" s="30">
        <f>'Treasury Yields by Qtr'!B15+'Long Term Spreads by Qtr'!B189/10000</f>
        <v>8.2921438766734329E-2</v>
      </c>
      <c r="C190" s="30">
        <f>'Treasury Yields by Qtr'!C15+'Long Term Spreads by Qtr'!C189/10000</f>
        <v>7.9301948216999998E-2</v>
      </c>
      <c r="D190" s="30">
        <f>'Treasury Yields by Qtr'!D15+'Long Term Spreads by Qtr'!D189/10000</f>
        <v>7.7085238865999994E-2</v>
      </c>
      <c r="E190" s="30">
        <f>'Treasury Yields by Qtr'!E15+'Long Term Spreads by Qtr'!E189/10000</f>
        <v>8.0807425532999994E-2</v>
      </c>
      <c r="F190" s="30">
        <f>'Treasury Yields by Qtr'!F15+'Long Term Spreads by Qtr'!F189/10000</f>
        <v>7.7834350646E-2</v>
      </c>
      <c r="G190" s="30">
        <f>'Treasury Yields by Qtr'!G15+'Long Term Spreads by Qtr'!G189/10000</f>
        <v>7.9897207913999985E-2</v>
      </c>
      <c r="H190" s="30">
        <f>'Treasury Yields by Qtr'!H15+'Long Term Spreads by Qtr'!H189/10000</f>
        <v>7.4817681538999994E-2</v>
      </c>
      <c r="I190" s="30">
        <f>'Treasury Yields by Qtr'!I15+'Long Term Spreads by Qtr'!I189/10000</f>
        <v>7.1338171206000001E-2</v>
      </c>
      <c r="J190" s="30">
        <f>'Treasury Yields by Qtr'!J15+'Long Term Spreads by Qtr'!J189/10000</f>
        <v>7.2031596845000004E-2</v>
      </c>
    </row>
    <row r="191" spans="1:10" x14ac:dyDescent="0.25">
      <c r="A191" s="79">
        <f t="shared" si="5"/>
        <v>11</v>
      </c>
      <c r="B191" s="30">
        <f>'Treasury Yields by Qtr'!B16+'Long Term Spreads by Qtr'!B190/10000</f>
        <v>8.376107622471532E-2</v>
      </c>
      <c r="C191" s="30">
        <f>'Treasury Yields by Qtr'!C16+'Long Term Spreads by Qtr'!C190/10000</f>
        <v>7.9836878180000001E-2</v>
      </c>
      <c r="D191" s="30">
        <f>'Treasury Yields by Qtr'!D16+'Long Term Spreads by Qtr'!D190/10000</f>
        <v>7.7757969848999992E-2</v>
      </c>
      <c r="E191" s="30">
        <f>'Treasury Yields by Qtr'!E16+'Long Term Spreads by Qtr'!E190/10000</f>
        <v>8.1540617204999999E-2</v>
      </c>
      <c r="F191" s="30">
        <f>'Treasury Yields by Qtr'!F16+'Long Term Spreads by Qtr'!F190/10000</f>
        <v>7.8557180801999998E-2</v>
      </c>
      <c r="G191" s="30">
        <f>'Treasury Yields by Qtr'!G16+'Long Term Spreads by Qtr'!G190/10000</f>
        <v>8.0469826883000001E-2</v>
      </c>
      <c r="H191" s="30">
        <f>'Treasury Yields by Qtr'!H16+'Long Term Spreads by Qtr'!H190/10000</f>
        <v>7.5368179844999994E-2</v>
      </c>
      <c r="I191" s="30">
        <f>'Treasury Yields by Qtr'!I16+'Long Term Spreads by Qtr'!I190/10000</f>
        <v>7.1773161298999993E-2</v>
      </c>
      <c r="J191" s="30">
        <f>'Treasury Yields by Qtr'!J16+'Long Term Spreads by Qtr'!J190/10000</f>
        <v>7.2507514613999999E-2</v>
      </c>
    </row>
    <row r="192" spans="1:10" x14ac:dyDescent="0.25">
      <c r="A192" s="79">
        <f t="shared" si="5"/>
        <v>12</v>
      </c>
      <c r="B192" s="30">
        <f>'Treasury Yields by Qtr'!B17+'Long Term Spreads by Qtr'!B191/10000</f>
        <v>8.4464571765535526E-2</v>
      </c>
      <c r="C192" s="30">
        <f>'Treasury Yields by Qtr'!C17+'Long Term Spreads by Qtr'!C191/10000</f>
        <v>8.0293702245000001E-2</v>
      </c>
      <c r="D192" s="30">
        <f>'Treasury Yields by Qtr'!D17+'Long Term Spreads by Qtr'!D191/10000</f>
        <v>7.8344670625000001E-2</v>
      </c>
      <c r="E192" s="30">
        <f>'Treasury Yields by Qtr'!E17+'Long Term Spreads by Qtr'!E191/10000</f>
        <v>8.2219139836000002E-2</v>
      </c>
      <c r="F192" s="30">
        <f>'Treasury Yields by Qtr'!F17+'Long Term Spreads by Qtr'!F191/10000</f>
        <v>7.9219287818E-2</v>
      </c>
      <c r="G192" s="30">
        <f>'Treasury Yields by Qtr'!G17+'Long Term Spreads by Qtr'!G191/10000</f>
        <v>8.0995659457999997E-2</v>
      </c>
      <c r="H192" s="30">
        <f>'Treasury Yields by Qtr'!H17+'Long Term Spreads by Qtr'!H191/10000</f>
        <v>7.5884225106999992E-2</v>
      </c>
      <c r="I192" s="30">
        <f>'Treasury Yields by Qtr'!I17+'Long Term Spreads by Qtr'!I191/10000</f>
        <v>7.2198257082000006E-2</v>
      </c>
      <c r="J192" s="30">
        <f>'Treasury Yields by Qtr'!J17+'Long Term Spreads by Qtr'!J191/10000</f>
        <v>7.2976595977E-2</v>
      </c>
    </row>
    <row r="193" spans="1:10" x14ac:dyDescent="0.25">
      <c r="A193" s="79">
        <f t="shared" si="5"/>
        <v>13</v>
      </c>
      <c r="B193" s="30">
        <f>'Treasury Yields by Qtr'!B18+'Long Term Spreads by Qtr'!B192/10000</f>
        <v>8.5061130674936619E-2</v>
      </c>
      <c r="C193" s="30">
        <f>'Treasury Yields by Qtr'!C18+'Long Term Spreads by Qtr'!C192/10000</f>
        <v>8.0691898699000009E-2</v>
      </c>
      <c r="D193" s="30">
        <f>'Treasury Yields by Qtr'!D18+'Long Term Spreads by Qtr'!D192/10000</f>
        <v>7.8863178499999992E-2</v>
      </c>
      <c r="E193" s="30">
        <f>'Treasury Yields by Qtr'!E18+'Long Term Spreads by Qtr'!E192/10000</f>
        <v>8.2857085667000008E-2</v>
      </c>
      <c r="F193" s="30">
        <f>'Treasury Yields by Qtr'!F18+'Long Term Spreads by Qtr'!F192/10000</f>
        <v>7.984530391200001E-2</v>
      </c>
      <c r="G193" s="30">
        <f>'Treasury Yields by Qtr'!G18+'Long Term Spreads by Qtr'!G192/10000</f>
        <v>8.1490720943999992E-2</v>
      </c>
      <c r="H193" s="30">
        <f>'Treasury Yields by Qtr'!H18+'Long Term Spreads by Qtr'!H192/10000</f>
        <v>7.6394121720999991E-2</v>
      </c>
      <c r="I193" s="30">
        <f>'Treasury Yields by Qtr'!I18+'Long Term Spreads by Qtr'!I192/10000</f>
        <v>7.2644529058000007E-2</v>
      </c>
      <c r="J193" s="30">
        <f>'Treasury Yields by Qtr'!J18+'Long Term Spreads by Qtr'!J192/10000</f>
        <v>7.3459289971E-2</v>
      </c>
    </row>
    <row r="194" spans="1:10" x14ac:dyDescent="0.25">
      <c r="A194" s="79">
        <f t="shared" si="5"/>
        <v>14</v>
      </c>
      <c r="B194" s="30">
        <f>'Treasury Yields by Qtr'!B19+'Long Term Spreads by Qtr'!B193/10000</f>
        <v>8.5574192775844826E-2</v>
      </c>
      <c r="C194" s="30">
        <f>'Treasury Yields by Qtr'!C19+'Long Term Spreads by Qtr'!C193/10000</f>
        <v>8.1045674644000004E-2</v>
      </c>
      <c r="D194" s="30">
        <f>'Treasury Yields by Qtr'!D19+'Long Term Spreads by Qtr'!D193/10000</f>
        <v>7.9326567441000001E-2</v>
      </c>
      <c r="E194" s="30">
        <f>'Treasury Yields by Qtr'!E19+'Long Term Spreads by Qtr'!E193/10000</f>
        <v>8.3458358124999993E-2</v>
      </c>
      <c r="F194" s="30">
        <f>'Treasury Yields by Qtr'!F19+'Long Term Spreads by Qtr'!F193/10000</f>
        <v>8.0437930446000006E-2</v>
      </c>
      <c r="G194" s="30">
        <f>'Treasury Yields by Qtr'!G19+'Long Term Spreads by Qtr'!G193/10000</f>
        <v>8.1958044309E-2</v>
      </c>
      <c r="H194" s="30">
        <f>'Treasury Yields by Qtr'!H19+'Long Term Spreads by Qtr'!H193/10000</f>
        <v>7.6911925698999989E-2</v>
      </c>
      <c r="I194" s="30">
        <f>'Treasury Yields by Qtr'!I19+'Long Term Spreads by Qtr'!I193/10000</f>
        <v>7.3123682184999997E-2</v>
      </c>
      <c r="J194" s="30">
        <f>'Treasury Yields by Qtr'!J19+'Long Term Spreads by Qtr'!J193/10000</f>
        <v>7.3958317085000003E-2</v>
      </c>
    </row>
    <row r="195" spans="1:10" x14ac:dyDescent="0.25">
      <c r="A195" s="79">
        <f t="shared" si="5"/>
        <v>15</v>
      </c>
      <c r="B195" s="30">
        <f>'Treasury Yields by Qtr'!B20+'Long Term Spreads by Qtr'!B194/10000</f>
        <v>8.6020422375116826E-2</v>
      </c>
      <c r="C195" s="30">
        <f>'Treasury Yields by Qtr'!C20+'Long Term Spreads by Qtr'!C194/10000</f>
        <v>8.1365221045000005E-2</v>
      </c>
      <c r="D195" s="30">
        <f>'Treasury Yields by Qtr'!D20+'Long Term Spreads by Qtr'!D194/10000</f>
        <v>7.9744652516999998E-2</v>
      </c>
      <c r="E195" s="30">
        <f>'Treasury Yields by Qtr'!E20+'Long Term Spreads by Qtr'!E194/10000</f>
        <v>8.4025874798E-2</v>
      </c>
      <c r="F195" s="30">
        <f>'Treasury Yields by Qtr'!F20+'Long Term Spreads by Qtr'!F194/10000</f>
        <v>8.1001818231E-2</v>
      </c>
      <c r="G195" s="30">
        <f>'Treasury Yields by Qtr'!G20+'Long Term Spreads by Qtr'!G194/10000</f>
        <v>8.240277514899999E-2</v>
      </c>
      <c r="H195" s="30">
        <f>'Treasury Yields by Qtr'!H20+'Long Term Spreads by Qtr'!H194/10000</f>
        <v>7.7432334529999994E-2</v>
      </c>
      <c r="I195" s="30">
        <f>'Treasury Yields by Qtr'!I20+'Long Term Spreads by Qtr'!I194/10000</f>
        <v>7.3625090113000002E-2</v>
      </c>
      <c r="J195" s="30">
        <f>'Treasury Yields by Qtr'!J20+'Long Term Spreads by Qtr'!J194/10000</f>
        <v>7.4463919796999997E-2</v>
      </c>
    </row>
    <row r="196" spans="1:10" x14ac:dyDescent="0.25">
      <c r="A196" s="79">
        <f t="shared" si="5"/>
        <v>16</v>
      </c>
      <c r="B196" s="30">
        <f>'Treasury Yields by Qtr'!B21+'Long Term Spreads by Qtr'!B195/10000</f>
        <v>8.6412882065775021E-2</v>
      </c>
      <c r="C196" s="30">
        <f>'Treasury Yields by Qtr'!C21+'Long Term Spreads by Qtr'!C195/10000</f>
        <v>8.1658613077000008E-2</v>
      </c>
      <c r="D196" s="30">
        <f>'Treasury Yields by Qtr'!D21+'Long Term Spreads by Qtr'!D195/10000</f>
        <v>8.0124537105999996E-2</v>
      </c>
      <c r="E196" s="30">
        <f>'Treasury Yields by Qtr'!E21+'Long Term Spreads by Qtr'!E195/10000</f>
        <v>8.4561191671999991E-2</v>
      </c>
      <c r="F196" s="30">
        <f>'Treasury Yields by Qtr'!F21+'Long Term Spreads by Qtr'!F195/10000</f>
        <v>8.1538542936000005E-2</v>
      </c>
      <c r="G196" s="30">
        <f>'Treasury Yields by Qtr'!G21+'Long Term Spreads by Qtr'!G195/10000</f>
        <v>8.2827521281999994E-2</v>
      </c>
      <c r="H196" s="30">
        <f>'Treasury Yields by Qtr'!H21+'Long Term Spreads by Qtr'!H195/10000</f>
        <v>7.7951524263999997E-2</v>
      </c>
      <c r="I196" s="30">
        <f>'Treasury Yields by Qtr'!I21+'Long Term Spreads by Qtr'!I195/10000</f>
        <v>7.4140490204999993E-2</v>
      </c>
      <c r="J196" s="30">
        <f>'Treasury Yields by Qtr'!J21+'Long Term Spreads by Qtr'!J195/10000</f>
        <v>7.4969780343999995E-2</v>
      </c>
    </row>
    <row r="197" spans="1:10" x14ac:dyDescent="0.25">
      <c r="A197" s="79">
        <f t="shared" si="5"/>
        <v>17</v>
      </c>
      <c r="B197" s="30">
        <f>'Treasury Yields by Qtr'!B22+'Long Term Spreads by Qtr'!B196/10000</f>
        <v>8.6761444980858929E-2</v>
      </c>
      <c r="C197" s="30">
        <f>'Treasury Yields by Qtr'!C22+'Long Term Spreads by Qtr'!C196/10000</f>
        <v>8.1932024964000011E-2</v>
      </c>
      <c r="D197" s="30">
        <f>'Treasury Yields by Qtr'!D22+'Long Term Spreads by Qtr'!D196/10000</f>
        <v>8.047164186599999E-2</v>
      </c>
      <c r="E197" s="30">
        <f>'Treasury Yields by Qtr'!E22+'Long Term Spreads by Qtr'!E196/10000</f>
        <v>8.5065181226999992E-2</v>
      </c>
      <c r="F197" s="30">
        <f>'Treasury Yields by Qtr'!F22+'Long Term Spreads by Qtr'!F196/10000</f>
        <v>8.2050619050000009E-2</v>
      </c>
      <c r="G197" s="30">
        <f>'Treasury Yields by Qtr'!G22+'Long Term Spreads by Qtr'!G196/10000</f>
        <v>8.3235265264999997E-2</v>
      </c>
      <c r="H197" s="30">
        <f>'Treasury Yields by Qtr'!H22+'Long Term Spreads by Qtr'!H196/10000</f>
        <v>7.8462427088999989E-2</v>
      </c>
      <c r="I197" s="30">
        <f>'Treasury Yields by Qtr'!I22+'Long Term Spreads by Qtr'!I196/10000</f>
        <v>7.4659394860999997E-2</v>
      </c>
      <c r="J197" s="30">
        <f>'Treasury Yields by Qtr'!J22+'Long Term Spreads by Qtr'!J196/10000</f>
        <v>7.5466456446999994E-2</v>
      </c>
    </row>
    <row r="198" spans="1:10" x14ac:dyDescent="0.25">
      <c r="A198" s="79">
        <f t="shared" si="5"/>
        <v>18</v>
      </c>
      <c r="B198" s="30">
        <f>'Treasury Yields by Qtr'!B23+'Long Term Spreads by Qtr'!B197/10000</f>
        <v>8.7074010815936131E-2</v>
      </c>
      <c r="C198" s="30">
        <f>'Treasury Yields by Qtr'!C23+'Long Term Spreads by Qtr'!C197/10000</f>
        <v>8.2190450006000004E-2</v>
      </c>
      <c r="D198" s="30">
        <f>'Treasury Yields by Qtr'!D23+'Long Term Spreads by Qtr'!D197/10000</f>
        <v>8.078973955999999E-2</v>
      </c>
      <c r="E198" s="30">
        <f>'Treasury Yields by Qtr'!E23+'Long Term Spreads by Qtr'!E197/10000</f>
        <v>8.5537542278000006E-2</v>
      </c>
      <c r="F198" s="30">
        <f>'Treasury Yields by Qtr'!F23+'Long Term Spreads by Qtr'!F197/10000</f>
        <v>8.2535546818000002E-2</v>
      </c>
      <c r="G198" s="30">
        <f>'Treasury Yields by Qtr'!G23+'Long Term Spreads by Qtr'!G197/10000</f>
        <v>8.3624901042999994E-2</v>
      </c>
      <c r="H198" s="30">
        <f>'Treasury Yields by Qtr'!H23+'Long Term Spreads by Qtr'!H197/10000</f>
        <v>7.8962694502999989E-2</v>
      </c>
      <c r="I198" s="30">
        <f>'Treasury Yields by Qtr'!I23+'Long Term Spreads by Qtr'!I197/10000</f>
        <v>7.5176845913000001E-2</v>
      </c>
      <c r="J198" s="30">
        <f>'Treasury Yields by Qtr'!J23+'Long Term Spreads by Qtr'!J197/10000</f>
        <v>7.5950102382999998E-2</v>
      </c>
    </row>
    <row r="199" spans="1:10" x14ac:dyDescent="0.25">
      <c r="A199" s="79">
        <f t="shared" si="5"/>
        <v>19</v>
      </c>
      <c r="B199" s="30">
        <f>'Treasury Yields by Qtr'!B24+'Long Term Spreads by Qtr'!B198/10000</f>
        <v>8.7356434956408421E-2</v>
      </c>
      <c r="C199" s="30">
        <f>'Treasury Yields by Qtr'!C24+'Long Term Spreads by Qtr'!C198/10000</f>
        <v>8.2437684848000001E-2</v>
      </c>
      <c r="D199" s="30">
        <f>'Treasury Yields by Qtr'!D24+'Long Term Spreads by Qtr'!D198/10000</f>
        <v>8.1081998734000002E-2</v>
      </c>
      <c r="E199" s="30">
        <f>'Treasury Yields by Qtr'!E24+'Long Term Spreads by Qtr'!E198/10000</f>
        <v>8.5978010590999993E-2</v>
      </c>
      <c r="F199" s="30">
        <f>'Treasury Yields by Qtr'!F24+'Long Term Spreads by Qtr'!F198/10000</f>
        <v>8.2994746743000003E-2</v>
      </c>
      <c r="G199" s="30">
        <f>'Treasury Yields by Qtr'!G24+'Long Term Spreads by Qtr'!G198/10000</f>
        <v>8.3998461773999999E-2</v>
      </c>
      <c r="H199" s="30">
        <f>'Treasury Yields by Qtr'!H24+'Long Term Spreads by Qtr'!H198/10000</f>
        <v>7.9449065521999984E-2</v>
      </c>
      <c r="I199" s="30">
        <f>'Treasury Yields by Qtr'!I24+'Long Term Spreads by Qtr'!I198/10000</f>
        <v>7.5687784676999992E-2</v>
      </c>
      <c r="J199" s="30">
        <f>'Treasury Yields by Qtr'!J24+'Long Term Spreads by Qtr'!J198/10000</f>
        <v>7.6415893799000004E-2</v>
      </c>
    </row>
    <row r="200" spans="1:10" x14ac:dyDescent="0.25">
      <c r="A200" s="79">
        <f t="shared" si="5"/>
        <v>20</v>
      </c>
      <c r="B200" s="30">
        <f>'Treasury Yields by Qtr'!B25+'Long Term Spreads by Qtr'!B199/10000</f>
        <v>8.7613934586876135E-2</v>
      </c>
      <c r="C200" s="30">
        <f>'Treasury Yields by Qtr'!C25+'Long Term Spreads by Qtr'!C199/10000</f>
        <v>8.2677124081000003E-2</v>
      </c>
      <c r="D200" s="30">
        <f>'Treasury Yields by Qtr'!D25+'Long Term Spreads by Qtr'!D199/10000</f>
        <v>8.1350744241999992E-2</v>
      </c>
      <c r="E200" s="30">
        <f>'Treasury Yields by Qtr'!E25+'Long Term Spreads by Qtr'!E199/10000</f>
        <v>8.6385705898999993E-2</v>
      </c>
      <c r="F200" s="30">
        <f>'Treasury Yields by Qtr'!F25+'Long Term Spreads by Qtr'!F199/10000</f>
        <v>8.3427711715999997E-2</v>
      </c>
      <c r="G200" s="30">
        <f>'Treasury Yields by Qtr'!G25+'Long Term Spreads by Qtr'!G199/10000</f>
        <v>8.4356224486999989E-2</v>
      </c>
      <c r="H200" s="30">
        <f>'Treasury Yields by Qtr'!H25+'Long Term Spreads by Qtr'!H199/10000</f>
        <v>7.9919811871999993E-2</v>
      </c>
      <c r="I200" s="30">
        <f>'Treasury Yields by Qtr'!I25+'Long Term Spreads by Qtr'!I199/10000</f>
        <v>7.6188854035999995E-2</v>
      </c>
      <c r="J200" s="30">
        <f>'Treasury Yields by Qtr'!J25+'Long Term Spreads by Qtr'!J199/10000</f>
        <v>7.6860960450000002E-2</v>
      </c>
    </row>
    <row r="201" spans="1:10" x14ac:dyDescent="0.25">
      <c r="A201" s="79">
        <f t="shared" si="5"/>
        <v>21</v>
      </c>
      <c r="B201" s="30">
        <f>'Treasury Yields by Qtr'!B26+'Long Term Spreads by Qtr'!B200/10000</f>
        <v>8.7850654078089618E-2</v>
      </c>
      <c r="C201" s="30">
        <f>'Treasury Yields by Qtr'!C26+'Long Term Spreads by Qtr'!C200/10000</f>
        <v>8.2911570872000004E-2</v>
      </c>
      <c r="D201" s="30">
        <f>'Treasury Yields by Qtr'!D26+'Long Term Spreads by Qtr'!D200/10000</f>
        <v>8.1597835120999995E-2</v>
      </c>
      <c r="E201" s="30">
        <f>'Treasury Yields by Qtr'!E26+'Long Term Spreads by Qtr'!E200/10000</f>
        <v>8.6759519645999997E-2</v>
      </c>
      <c r="F201" s="30">
        <f>'Treasury Yields by Qtr'!F26+'Long Term Spreads by Qtr'!F200/10000</f>
        <v>8.3839368787000004E-2</v>
      </c>
      <c r="G201" s="30">
        <f>'Treasury Yields by Qtr'!G26+'Long Term Spreads by Qtr'!G200/10000</f>
        <v>8.4703489812999994E-2</v>
      </c>
      <c r="H201" s="30">
        <f>'Treasury Yields by Qtr'!H26+'Long Term Spreads by Qtr'!H200/10000</f>
        <v>8.0373964706999992E-2</v>
      </c>
      <c r="I201" s="30">
        <f>'Treasury Yields by Qtr'!I26+'Long Term Spreads by Qtr'!I200/10000</f>
        <v>7.6677842381000005E-2</v>
      </c>
      <c r="J201" s="30">
        <f>'Treasury Yields by Qtr'!J26+'Long Term Spreads by Qtr'!J200/10000</f>
        <v>7.7282509855000001E-2</v>
      </c>
    </row>
    <row r="202" spans="1:10" x14ac:dyDescent="0.25">
      <c r="A202" s="79">
        <f t="shared" si="5"/>
        <v>22</v>
      </c>
      <c r="B202" s="30">
        <f>'Treasury Yields by Qtr'!B27+'Long Term Spreads by Qtr'!B201/10000</f>
        <v>8.8070220393052318E-2</v>
      </c>
      <c r="C202" s="30">
        <f>'Treasury Yields by Qtr'!C27+'Long Term Spreads by Qtr'!C201/10000</f>
        <v>8.3143489418000011E-2</v>
      </c>
      <c r="D202" s="30">
        <f>'Treasury Yields by Qtr'!D27+'Long Term Spreads by Qtr'!D201/10000</f>
        <v>8.1824373401999995E-2</v>
      </c>
      <c r="E202" s="30">
        <f>'Treasury Yields by Qtr'!E27+'Long Term Spreads by Qtr'!E201/10000</f>
        <v>8.7097546950999999E-2</v>
      </c>
      <c r="F202" s="30">
        <f>'Treasury Yields by Qtr'!F27+'Long Term Spreads by Qtr'!F201/10000</f>
        <v>8.4217263388999999E-2</v>
      </c>
      <c r="G202" s="30">
        <f>'Treasury Yields by Qtr'!G27+'Long Term Spreads by Qtr'!G201/10000</f>
        <v>8.5029975128999985E-2</v>
      </c>
      <c r="H202" s="30">
        <f>'Treasury Yields by Qtr'!H27+'Long Term Spreads by Qtr'!H201/10000</f>
        <v>8.0800721077999987E-2</v>
      </c>
      <c r="I202" s="30">
        <f>'Treasury Yields by Qtr'!I27+'Long Term Spreads by Qtr'!I201/10000</f>
        <v>7.7143320244000002E-2</v>
      </c>
      <c r="J202" s="30">
        <f>'Treasury Yields by Qtr'!J27+'Long Term Spreads by Qtr'!J201/10000</f>
        <v>7.7670415564000006E-2</v>
      </c>
    </row>
    <row r="203" spans="1:10" x14ac:dyDescent="0.25">
      <c r="A203" s="79">
        <f t="shared" si="5"/>
        <v>23</v>
      </c>
      <c r="B203" s="30">
        <f>'Treasury Yields by Qtr'!B28+'Long Term Spreads by Qtr'!B202/10000</f>
        <v>8.8275327600766729E-2</v>
      </c>
      <c r="C203" s="30">
        <f>'Treasury Yields by Qtr'!C28+'Long Term Spreads by Qtr'!C202/10000</f>
        <v>8.3374780635999998E-2</v>
      </c>
      <c r="D203" s="30">
        <f>'Treasury Yields by Qtr'!D28+'Long Term Spreads by Qtr'!D202/10000</f>
        <v>8.2031453601999996E-2</v>
      </c>
      <c r="E203" s="30">
        <f>'Treasury Yields by Qtr'!E28+'Long Term Spreads by Qtr'!E202/10000</f>
        <v>8.7398122679999996E-2</v>
      </c>
      <c r="F203" s="30">
        <f>'Treasury Yields by Qtr'!F28+'Long Term Spreads by Qtr'!F202/10000</f>
        <v>8.4565930393000005E-2</v>
      </c>
      <c r="G203" s="30">
        <f>'Treasury Yields by Qtr'!G28+'Long Term Spreads by Qtr'!G202/10000</f>
        <v>8.5340616015999987E-2</v>
      </c>
      <c r="H203" s="30">
        <f>'Treasury Yields by Qtr'!H28+'Long Term Spreads by Qtr'!H202/10000</f>
        <v>8.1202095451999995E-2</v>
      </c>
      <c r="I203" s="30">
        <f>'Treasury Yields by Qtr'!I28+'Long Term Spreads by Qtr'!I202/10000</f>
        <v>7.7586299785000007E-2</v>
      </c>
      <c r="J203" s="30">
        <f>'Treasury Yields by Qtr'!J28+'Long Term Spreads by Qtr'!J202/10000</f>
        <v>7.8024921947999995E-2</v>
      </c>
    </row>
    <row r="204" spans="1:10" x14ac:dyDescent="0.25">
      <c r="A204" s="79">
        <f t="shared" si="5"/>
        <v>24</v>
      </c>
      <c r="B204" s="30">
        <f>'Treasury Yields by Qtr'!B29+'Long Term Spreads by Qtr'!B203/10000</f>
        <v>8.8468686591020029E-2</v>
      </c>
      <c r="C204" s="30">
        <f>'Treasury Yields by Qtr'!C29+'Long Term Spreads by Qtr'!C203/10000</f>
        <v>8.3607414546E-2</v>
      </c>
      <c r="D204" s="30">
        <f>'Treasury Yields by Qtr'!D29+'Long Term Spreads by Qtr'!D203/10000</f>
        <v>8.2219772986999992E-2</v>
      </c>
      <c r="E204" s="30">
        <f>'Treasury Yields by Qtr'!E29+'Long Term Spreads by Qtr'!E203/10000</f>
        <v>8.7659155613E-2</v>
      </c>
      <c r="F204" s="30">
        <f>'Treasury Yields by Qtr'!F29+'Long Term Spreads by Qtr'!F203/10000</f>
        <v>8.4883956587000001E-2</v>
      </c>
      <c r="G204" s="30">
        <f>'Treasury Yields by Qtr'!G29+'Long Term Spreads by Qtr'!G203/10000</f>
        <v>8.5634886886999995E-2</v>
      </c>
      <c r="H204" s="30">
        <f>'Treasury Yields by Qtr'!H29+'Long Term Spreads by Qtr'!H203/10000</f>
        <v>8.1576284496999996E-2</v>
      </c>
      <c r="I204" s="30">
        <f>'Treasury Yields by Qtr'!I29+'Long Term Spreads by Qtr'!I203/10000</f>
        <v>7.8004565796999992E-2</v>
      </c>
      <c r="J204" s="30">
        <f>'Treasury Yields by Qtr'!J29+'Long Term Spreads by Qtr'!J203/10000</f>
        <v>7.8343320989000001E-2</v>
      </c>
    </row>
    <row r="205" spans="1:10" x14ac:dyDescent="0.25">
      <c r="A205" s="79">
        <f t="shared" si="5"/>
        <v>25</v>
      </c>
      <c r="B205" s="30">
        <f>'Treasury Yields by Qtr'!B30+'Long Term Spreads by Qtr'!B204/10000</f>
        <v>8.8652550526788332E-2</v>
      </c>
      <c r="C205" s="30">
        <f>'Treasury Yields by Qtr'!C30+'Long Term Spreads by Qtr'!C204/10000</f>
        <v>8.3843074429999997E-2</v>
      </c>
      <c r="D205" s="30">
        <f>'Treasury Yields by Qtr'!D30+'Long Term Spreads by Qtr'!D204/10000</f>
        <v>8.2389903882999993E-2</v>
      </c>
      <c r="E205" s="30">
        <f>'Treasury Yields by Qtr'!E30+'Long Term Spreads by Qtr'!E204/10000</f>
        <v>8.7878464278000001E-2</v>
      </c>
      <c r="F205" s="30">
        <f>'Treasury Yields by Qtr'!F30+'Long Term Spreads by Qtr'!F204/10000</f>
        <v>8.5170381582999999E-2</v>
      </c>
      <c r="G205" s="30">
        <f>'Treasury Yields by Qtr'!G30+'Long Term Spreads by Qtr'!G204/10000</f>
        <v>8.5913042982999996E-2</v>
      </c>
      <c r="H205" s="30">
        <f>'Treasury Yields by Qtr'!H30+'Long Term Spreads by Qtr'!H204/10000</f>
        <v>8.1918310075999992E-2</v>
      </c>
      <c r="I205" s="30">
        <f>'Treasury Yields by Qtr'!I30+'Long Term Spreads by Qtr'!I204/10000</f>
        <v>7.8392504721999989E-2</v>
      </c>
      <c r="J205" s="30">
        <f>'Treasury Yields by Qtr'!J30+'Long Term Spreads by Qtr'!J204/10000</f>
        <v>7.8620166041E-2</v>
      </c>
    </row>
    <row r="206" spans="1:10" x14ac:dyDescent="0.25">
      <c r="A206" s="79">
        <f t="shared" si="5"/>
        <v>26</v>
      </c>
      <c r="B206" s="30">
        <f>'Treasury Yields by Qtr'!B31+'Long Term Spreads by Qtr'!B205/10000</f>
        <v>8.8829045199138035E-2</v>
      </c>
      <c r="C206" s="30">
        <f>'Treasury Yields by Qtr'!C31+'Long Term Spreads by Qtr'!C205/10000</f>
        <v>8.4083378664000008E-2</v>
      </c>
      <c r="D206" s="30">
        <f>'Treasury Yields by Qtr'!D31+'Long Term Spreads by Qtr'!D205/10000</f>
        <v>8.2541926148999994E-2</v>
      </c>
      <c r="E206" s="30">
        <f>'Treasury Yields by Qtr'!E31+'Long Term Spreads by Qtr'!E205/10000</f>
        <v>8.8053225019000009E-2</v>
      </c>
      <c r="F206" s="30">
        <f>'Treasury Yields by Qtr'!F31+'Long Term Spreads by Qtr'!F205/10000</f>
        <v>8.5421693327000003E-2</v>
      </c>
      <c r="G206" s="30">
        <f>'Treasury Yields by Qtr'!G31+'Long Term Spreads by Qtr'!G205/10000</f>
        <v>8.617273755499999E-2</v>
      </c>
      <c r="H206" s="30">
        <f>'Treasury Yields by Qtr'!H31+'Long Term Spreads by Qtr'!H205/10000</f>
        <v>8.2226411372999991E-2</v>
      </c>
      <c r="I206" s="30">
        <f>'Treasury Yields by Qtr'!I31+'Long Term Spreads by Qtr'!I205/10000</f>
        <v>7.8748038226000003E-2</v>
      </c>
      <c r="J206" s="30">
        <f>'Treasury Yields by Qtr'!J31+'Long Term Spreads by Qtr'!J205/10000</f>
        <v>7.8852932293E-2</v>
      </c>
    </row>
    <row r="207" spans="1:10" x14ac:dyDescent="0.25">
      <c r="A207" s="79">
        <f t="shared" si="5"/>
        <v>27</v>
      </c>
      <c r="B207" s="30">
        <f>'Treasury Yields by Qtr'!B32+'Long Term Spreads by Qtr'!B206/10000</f>
        <v>8.8999722706776627E-2</v>
      </c>
      <c r="C207" s="30">
        <f>'Treasury Yields by Qtr'!C32+'Long Term Spreads by Qtr'!C206/10000</f>
        <v>8.4329593825000007E-2</v>
      </c>
      <c r="D207" s="30">
        <f>'Treasury Yields by Qtr'!D32+'Long Term Spreads by Qtr'!D206/10000</f>
        <v>8.2676074754999995E-2</v>
      </c>
      <c r="E207" s="30">
        <f>'Treasury Yields by Qtr'!E32+'Long Term Spreads by Qtr'!E206/10000</f>
        <v>8.8180893449999992E-2</v>
      </c>
      <c r="F207" s="30">
        <f>'Treasury Yields by Qtr'!F32+'Long Term Spreads by Qtr'!F206/10000</f>
        <v>8.5636850266E-2</v>
      </c>
      <c r="G207" s="30">
        <f>'Treasury Yields by Qtr'!G32+'Long Term Spreads by Qtr'!G206/10000</f>
        <v>8.641391126499999E-2</v>
      </c>
      <c r="H207" s="30">
        <f>'Treasury Yields by Qtr'!H32+'Long Term Spreads by Qtr'!H206/10000</f>
        <v>8.2497528708999984E-2</v>
      </c>
      <c r="I207" s="30">
        <f>'Treasury Yields by Qtr'!I32+'Long Term Spreads by Qtr'!I206/10000</f>
        <v>7.9067769502999999E-2</v>
      </c>
      <c r="J207" s="30">
        <f>'Treasury Yields by Qtr'!J32+'Long Term Spreads by Qtr'!J206/10000</f>
        <v>7.9037819491E-2</v>
      </c>
    </row>
    <row r="208" spans="1:10" x14ac:dyDescent="0.25">
      <c r="A208" s="79">
        <f t="shared" si="5"/>
        <v>28</v>
      </c>
      <c r="B208" s="30">
        <f>'Treasury Yields by Qtr'!B33+'Long Term Spreads by Qtr'!B207/10000</f>
        <v>8.9166374212458127E-2</v>
      </c>
      <c r="C208" s="30">
        <f>'Treasury Yields by Qtr'!C33+'Long Term Spreads by Qtr'!C207/10000</f>
        <v>8.4583170038000005E-2</v>
      </c>
      <c r="D208" s="30">
        <f>'Treasury Yields by Qtr'!D33+'Long Term Spreads by Qtr'!D207/10000</f>
        <v>8.2792355395999995E-2</v>
      </c>
      <c r="E208" s="30">
        <f>'Treasury Yields by Qtr'!E33+'Long Term Spreads by Qtr'!E207/10000</f>
        <v>8.8258613348000003E-2</v>
      </c>
      <c r="F208" s="30">
        <f>'Treasury Yields by Qtr'!F33+'Long Term Spreads by Qtr'!F207/10000</f>
        <v>8.581354677700001E-2</v>
      </c>
      <c r="G208" s="30">
        <f>'Treasury Yields by Qtr'!G33+'Long Term Spreads by Qtr'!G207/10000</f>
        <v>8.6635705103999996E-2</v>
      </c>
      <c r="H208" s="30">
        <f>'Treasury Yields by Qtr'!H33+'Long Term Spreads by Qtr'!H207/10000</f>
        <v>8.2729210925999996E-2</v>
      </c>
      <c r="I208" s="30">
        <f>'Treasury Yields by Qtr'!I33+'Long Term Spreads by Qtr'!I207/10000</f>
        <v>7.9349082301999996E-2</v>
      </c>
      <c r="J208" s="30">
        <f>'Treasury Yields by Qtr'!J33+'Long Term Spreads by Qtr'!J207/10000</f>
        <v>7.9171638466000005E-2</v>
      </c>
    </row>
    <row r="209" spans="1:10" x14ac:dyDescent="0.25">
      <c r="A209" s="79">
        <f t="shared" si="5"/>
        <v>29</v>
      </c>
      <c r="B209" s="30">
        <f>'Treasury Yields by Qtr'!B34+'Long Term Spreads by Qtr'!B208/10000</f>
        <v>8.9330515099426328E-2</v>
      </c>
      <c r="C209" s="30">
        <f>'Treasury Yields by Qtr'!C34+'Long Term Spreads by Qtr'!C208/10000</f>
        <v>8.4845429895999996E-2</v>
      </c>
      <c r="D209" s="30">
        <f>'Treasury Yields by Qtr'!D34+'Long Term Spreads by Qtr'!D208/10000</f>
        <v>8.2890735684999994E-2</v>
      </c>
      <c r="E209" s="30">
        <f>'Treasury Yields by Qtr'!E34+'Long Term Spreads by Qtr'!E208/10000</f>
        <v>8.8283507846000003E-2</v>
      </c>
      <c r="F209" s="30">
        <f>'Treasury Yields by Qtr'!F34+'Long Term Spreads by Qtr'!F208/10000</f>
        <v>8.5949954314000002E-2</v>
      </c>
      <c r="G209" s="30">
        <f>'Treasury Yields by Qtr'!G34+'Long Term Spreads by Qtr'!G208/10000</f>
        <v>8.6837528801999991E-2</v>
      </c>
      <c r="H209" s="30">
        <f>'Treasury Yields by Qtr'!H34+'Long Term Spreads by Qtr'!H208/10000</f>
        <v>8.2916964819999994E-2</v>
      </c>
      <c r="I209" s="30">
        <f>'Treasury Yields by Qtr'!I34+'Long Term Spreads by Qtr'!I208/10000</f>
        <v>7.9587098108999998E-2</v>
      </c>
      <c r="J209" s="30">
        <f>'Treasury Yields by Qtr'!J34+'Long Term Spreads by Qtr'!J208/10000</f>
        <v>7.9249728990999996E-2</v>
      </c>
    </row>
    <row r="210" spans="1:10" x14ac:dyDescent="0.25">
      <c r="A210" s="79">
        <f t="shared" si="5"/>
        <v>30</v>
      </c>
      <c r="B210" s="30">
        <f>'Treasury Yields by Qtr'!B35+'Long Term Spreads by Qtr'!B209/10000</f>
        <v>8.9493684980213817E-2</v>
      </c>
      <c r="C210" s="30">
        <f>'Treasury Yields by Qtr'!C35+'Long Term Spreads by Qtr'!C209/10000</f>
        <v>8.5117721261999998E-2</v>
      </c>
      <c r="D210" s="30">
        <f>'Treasury Yields by Qtr'!D35+'Long Term Spreads by Qtr'!D209/10000</f>
        <v>8.2970834815999997E-2</v>
      </c>
      <c r="E210" s="30">
        <f>'Treasury Yields by Qtr'!E35+'Long Term Spreads by Qtr'!E209/10000</f>
        <v>8.8252232202E-2</v>
      </c>
      <c r="F210" s="30">
        <f>'Treasury Yields by Qtr'!F35+'Long Term Spreads by Qtr'!F209/10000</f>
        <v>8.6042705029000008E-2</v>
      </c>
      <c r="G210" s="30">
        <f>'Treasury Yields by Qtr'!G35+'Long Term Spreads by Qtr'!G209/10000</f>
        <v>8.7017107313999989E-2</v>
      </c>
      <c r="H210" s="30">
        <f>'Treasury Yields by Qtr'!H35+'Long Term Spreads by Qtr'!H209/10000</f>
        <v>8.3058266596999997E-2</v>
      </c>
      <c r="I210" s="30">
        <f>'Treasury Yields by Qtr'!I35+'Long Term Spreads by Qtr'!I209/10000</f>
        <v>7.9779135279999996E-2</v>
      </c>
      <c r="J210" s="30">
        <f>'Treasury Yields by Qtr'!J35+'Long Term Spreads by Qtr'!J209/10000</f>
        <v>7.9268828138E-2</v>
      </c>
    </row>
    <row r="211" spans="1:10" x14ac:dyDescent="0.25">
      <c r="A211" s="3"/>
      <c r="B211" s="3"/>
      <c r="C211" s="3"/>
      <c r="D211" s="3"/>
      <c r="E211" s="3"/>
      <c r="F211" s="3"/>
      <c r="G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I212" s="3"/>
      <c r="J212" s="3"/>
    </row>
    <row r="213" spans="1:10" x14ac:dyDescent="0.25">
      <c r="A213" s="3" t="s">
        <v>61</v>
      </c>
      <c r="B213" s="3"/>
      <c r="C213" s="3"/>
      <c r="D213" s="3"/>
      <c r="E213" s="3"/>
      <c r="F213" s="3"/>
      <c r="G213" s="3"/>
      <c r="I213" s="3"/>
      <c r="J213" s="3"/>
    </row>
    <row r="214" spans="1:10" x14ac:dyDescent="0.25">
      <c r="A214" s="77" t="s">
        <v>52</v>
      </c>
      <c r="B214" s="78"/>
      <c r="C214" s="31"/>
      <c r="D214" s="31"/>
      <c r="E214" s="31"/>
      <c r="F214" s="31"/>
      <c r="G214" s="31"/>
      <c r="I214" s="3"/>
      <c r="J214" s="3"/>
    </row>
    <row r="215" spans="1:10" x14ac:dyDescent="0.25">
      <c r="A215" s="28" t="s">
        <v>51</v>
      </c>
      <c r="B215" s="80">
        <v>41912</v>
      </c>
      <c r="C215" s="80">
        <v>42004</v>
      </c>
      <c r="D215" s="80">
        <v>42094</v>
      </c>
      <c r="E215" s="80">
        <v>42185</v>
      </c>
      <c r="F215" s="80">
        <v>42277</v>
      </c>
      <c r="G215" s="80">
        <f>+G180</f>
        <v>42369</v>
      </c>
      <c r="H215" s="80">
        <f>+H180</f>
        <v>42460</v>
      </c>
      <c r="I215" s="80">
        <f>+I180</f>
        <v>42551</v>
      </c>
      <c r="J215" s="80">
        <f>+J180</f>
        <v>42643</v>
      </c>
    </row>
    <row r="216" spans="1:10" x14ac:dyDescent="0.25">
      <c r="A216" s="79">
        <v>1</v>
      </c>
      <c r="B216" s="30">
        <f>'Treasury Yields by Qtr'!B6+'Long Term Spreads by Qtr'!B215/10000</f>
        <v>0.12139725600109587</v>
      </c>
      <c r="C216" s="30">
        <f>'Treasury Yields by Qtr'!C6+'Long Term Spreads by Qtr'!C215/10000</f>
        <v>0.122732998596</v>
      </c>
      <c r="D216" s="30">
        <f>'Treasury Yields by Qtr'!D6+'Long Term Spreads by Qtr'!D215/10000</f>
        <v>0.121798229334</v>
      </c>
      <c r="E216" s="30">
        <f>'Treasury Yields by Qtr'!E6+'Long Term Spreads by Qtr'!E215/10000</f>
        <v>0.12103471638499999</v>
      </c>
      <c r="F216" s="30">
        <f>'Treasury Yields by Qtr'!F6+'Long Term Spreads by Qtr'!F215/10000</f>
        <v>0.120479242825</v>
      </c>
      <c r="G216" s="30">
        <f>'Treasury Yields by Qtr'!G6+'Long Term Spreads by Qtr'!G215/10000</f>
        <v>0.123000238416</v>
      </c>
      <c r="H216" s="30">
        <f>'Treasury Yields by Qtr'!H6+'Long Term Spreads by Qtr'!H215/10000</f>
        <v>0.12088368393099999</v>
      </c>
      <c r="I216" s="30">
        <f>'Treasury Yields by Qtr'!I6+'Long Term Spreads by Qtr'!I215/10000</f>
        <v>0.11864171277800001</v>
      </c>
      <c r="J216" s="30">
        <f>'Treasury Yields by Qtr'!J6+'Long Term Spreads by Qtr'!J215/10000</f>
        <v>0.118421625736</v>
      </c>
    </row>
    <row r="217" spans="1:10" x14ac:dyDescent="0.25">
      <c r="A217" s="79">
        <f>A216+1</f>
        <v>2</v>
      </c>
      <c r="B217" s="30">
        <f>'Treasury Yields by Qtr'!B7+'Long Term Spreads by Qtr'!B216/10000</f>
        <v>0.12633387967505058</v>
      </c>
      <c r="C217" s="30">
        <f>'Treasury Yields by Qtr'!C7+'Long Term Spreads by Qtr'!C216/10000</f>
        <v>0.126613765988</v>
      </c>
      <c r="D217" s="30">
        <f>'Treasury Yields by Qtr'!D7+'Long Term Spreads by Qtr'!D216/10000</f>
        <v>0.124515818311</v>
      </c>
      <c r="E217" s="30">
        <f>'Treasury Yields by Qtr'!E7+'Long Term Spreads by Qtr'!E216/10000</f>
        <v>0.12423590227299999</v>
      </c>
      <c r="F217" s="30">
        <f>'Treasury Yields by Qtr'!F7+'Long Term Spreads by Qtr'!F216/10000</f>
        <v>0.123283844707</v>
      </c>
      <c r="G217" s="30">
        <f>'Treasury Yields by Qtr'!G7+'Long Term Spreads by Qtr'!G216/10000</f>
        <v>0.12618101911499999</v>
      </c>
      <c r="H217" s="30">
        <f>'Treasury Yields by Qtr'!H7+'Long Term Spreads by Qtr'!H216/10000</f>
        <v>0.12222608669599999</v>
      </c>
      <c r="I217" s="30">
        <f>'Treasury Yields by Qtr'!I7+'Long Term Spreads by Qtr'!I216/10000</f>
        <v>0.11952096573900001</v>
      </c>
      <c r="J217" s="30">
        <f>'Treasury Yields by Qtr'!J7+'Long Term Spreads by Qtr'!J216/10000</f>
        <v>0.11965504247599999</v>
      </c>
    </row>
    <row r="218" spans="1:10" x14ac:dyDescent="0.25">
      <c r="A218" s="79">
        <f t="shared" ref="A218:A245" si="6">A217+1</f>
        <v>3</v>
      </c>
      <c r="B218" s="30">
        <f>'Treasury Yields by Qtr'!B8+'Long Term Spreads by Qtr'!B217/10000</f>
        <v>0.13140800584048618</v>
      </c>
      <c r="C218" s="30">
        <f>'Treasury Yields by Qtr'!C8+'Long Term Spreads by Qtr'!C217/10000</f>
        <v>0.130951613632</v>
      </c>
      <c r="D218" s="30">
        <f>'Treasury Yields by Qtr'!D8+'Long Term Spreads by Qtr'!D217/10000</f>
        <v>0.127848678065</v>
      </c>
      <c r="E218" s="30">
        <f>'Treasury Yields by Qtr'!E8+'Long Term Spreads by Qtr'!E217/10000</f>
        <v>0.12794071495099998</v>
      </c>
      <c r="F218" s="30">
        <f>'Treasury Yields by Qtr'!F8+'Long Term Spreads by Qtr'!F217/10000</f>
        <v>0.12617569719899999</v>
      </c>
      <c r="G218" s="30">
        <f>'Treasury Yields by Qtr'!G8+'Long Term Spreads by Qtr'!G217/10000</f>
        <v>0.12878946380199999</v>
      </c>
      <c r="H218" s="30">
        <f>'Treasury Yields by Qtr'!H8+'Long Term Spreads by Qtr'!H217/10000</f>
        <v>0.12359153443899999</v>
      </c>
      <c r="I218" s="30">
        <f>'Treasury Yields by Qtr'!I8+'Long Term Spreads by Qtr'!I217/10000</f>
        <v>0.12085162933600001</v>
      </c>
      <c r="J218" s="30">
        <f>'Treasury Yields by Qtr'!J8+'Long Term Spreads by Qtr'!J217/10000</f>
        <v>0.12101235197599999</v>
      </c>
    </row>
    <row r="219" spans="1:10" x14ac:dyDescent="0.25">
      <c r="A219" s="79">
        <f t="shared" si="6"/>
        <v>4</v>
      </c>
      <c r="B219" s="30">
        <f>'Treasury Yields by Qtr'!B9+'Long Term Spreads by Qtr'!B218/10000</f>
        <v>0.13550066891123658</v>
      </c>
      <c r="C219" s="30">
        <f>'Treasury Yields by Qtr'!C9+'Long Term Spreads by Qtr'!C218/10000</f>
        <v>0.13418860547799999</v>
      </c>
      <c r="D219" s="30">
        <f>'Treasury Yields by Qtr'!D9+'Long Term Spreads by Qtr'!D218/10000</f>
        <v>0.13074193956999999</v>
      </c>
      <c r="E219" s="30">
        <f>'Treasury Yields by Qtr'!E9+'Long Term Spreads by Qtr'!E218/10000</f>
        <v>0.13148676297199999</v>
      </c>
      <c r="F219" s="30">
        <f>'Treasury Yields by Qtr'!F9+'Long Term Spreads by Qtr'!F218/10000</f>
        <v>0.128709921591</v>
      </c>
      <c r="G219" s="30">
        <f>'Treasury Yields by Qtr'!G9+'Long Term Spreads by Qtr'!G218/10000</f>
        <v>0.131516028088</v>
      </c>
      <c r="H219" s="30">
        <f>'Treasury Yields by Qtr'!H9+'Long Term Spreads by Qtr'!H218/10000</f>
        <v>0.12570286744599998</v>
      </c>
      <c r="I219" s="30">
        <f>'Treasury Yields by Qtr'!I9+'Long Term Spreads by Qtr'!I218/10000</f>
        <v>0.122524156363</v>
      </c>
      <c r="J219" s="30">
        <f>'Treasury Yields by Qtr'!J9+'Long Term Spreads by Qtr'!J218/10000</f>
        <v>0.12253894948199999</v>
      </c>
    </row>
    <row r="220" spans="1:10" x14ac:dyDescent="0.25">
      <c r="A220" s="79">
        <f t="shared" si="6"/>
        <v>5</v>
      </c>
      <c r="B220" s="30">
        <f>'Treasury Yields by Qtr'!B10+'Long Term Spreads by Qtr'!B219/10000</f>
        <v>0.13838178625587808</v>
      </c>
      <c r="C220" s="30">
        <f>'Treasury Yields by Qtr'!C10+'Long Term Spreads by Qtr'!C219/10000</f>
        <v>0.13640018571000001</v>
      </c>
      <c r="D220" s="30">
        <f>'Treasury Yields by Qtr'!D10+'Long Term Spreads by Qtr'!D219/10000</f>
        <v>0.13290086400500001</v>
      </c>
      <c r="E220" s="30">
        <f>'Treasury Yields by Qtr'!E10+'Long Term Spreads by Qtr'!E219/10000</f>
        <v>0.13445095274499999</v>
      </c>
      <c r="F220" s="30">
        <f>'Treasury Yields by Qtr'!F10+'Long Term Spreads by Qtr'!F219/10000</f>
        <v>0.13091469254900001</v>
      </c>
      <c r="G220" s="30">
        <f>'Treasury Yields by Qtr'!G10+'Long Term Spreads by Qtr'!G219/10000</f>
        <v>0.13350483249199999</v>
      </c>
      <c r="H220" s="30">
        <f>'Treasury Yields by Qtr'!H10+'Long Term Spreads by Qtr'!H219/10000</f>
        <v>0.127348494319</v>
      </c>
      <c r="I220" s="30">
        <f>'Treasury Yields by Qtr'!I10+'Long Term Spreads by Qtr'!I219/10000</f>
        <v>0.12385429342</v>
      </c>
      <c r="J220" s="30">
        <f>'Treasury Yields by Qtr'!J10+'Long Term Spreads by Qtr'!J219/10000</f>
        <v>0.12380532809899999</v>
      </c>
    </row>
    <row r="221" spans="1:10" x14ac:dyDescent="0.25">
      <c r="A221" s="79">
        <f t="shared" si="6"/>
        <v>6</v>
      </c>
      <c r="B221" s="30">
        <f>'Treasury Yields by Qtr'!B11+'Long Term Spreads by Qtr'!B220/10000</f>
        <v>0.14054859000843078</v>
      </c>
      <c r="C221" s="30">
        <f>'Treasury Yields by Qtr'!C11+'Long Term Spreads by Qtr'!C220/10000</f>
        <v>0.13811574446700001</v>
      </c>
      <c r="D221" s="30">
        <f>'Treasury Yields by Qtr'!D11+'Long Term Spreads by Qtr'!D220/10000</f>
        <v>0.13457349714899999</v>
      </c>
      <c r="E221" s="30">
        <f>'Treasury Yields by Qtr'!E11+'Long Term Spreads by Qtr'!E220/10000</f>
        <v>0.13674502139799999</v>
      </c>
      <c r="F221" s="30">
        <f>'Treasury Yields by Qtr'!F11+'Long Term Spreads by Qtr'!F220/10000</f>
        <v>0.13298314215199999</v>
      </c>
      <c r="G221" s="30">
        <f>'Treasury Yields by Qtr'!G11+'Long Term Spreads by Qtr'!G220/10000</f>
        <v>0.13510286681899999</v>
      </c>
      <c r="H221" s="30">
        <f>'Treasury Yields by Qtr'!H11+'Long Term Spreads by Qtr'!H220/10000</f>
        <v>0.12915897636999998</v>
      </c>
      <c r="I221" s="30">
        <f>'Treasury Yields by Qtr'!I11+'Long Term Spreads by Qtr'!I220/10000</f>
        <v>0.125472443456</v>
      </c>
      <c r="J221" s="30">
        <f>'Treasury Yields by Qtr'!J11+'Long Term Spreads by Qtr'!J220/10000</f>
        <v>0.125182919276</v>
      </c>
    </row>
    <row r="222" spans="1:10" x14ac:dyDescent="0.25">
      <c r="A222" s="79">
        <f t="shared" si="6"/>
        <v>7</v>
      </c>
      <c r="B222" s="30">
        <f>'Treasury Yields by Qtr'!B12+'Long Term Spreads by Qtr'!B221/10000</f>
        <v>0.14226657722324576</v>
      </c>
      <c r="C222" s="30">
        <f>'Treasury Yields by Qtr'!C12+'Long Term Spreads by Qtr'!C221/10000</f>
        <v>0.13940385166200001</v>
      </c>
      <c r="D222" s="30">
        <f>'Treasury Yields by Qtr'!D12+'Long Term Spreads by Qtr'!D221/10000</f>
        <v>0.135896430874</v>
      </c>
      <c r="E222" s="30">
        <f>'Treasury Yields by Qtr'!E12+'Long Term Spreads by Qtr'!E221/10000</f>
        <v>0.138420733411</v>
      </c>
      <c r="F222" s="30">
        <f>'Treasury Yields by Qtr'!F12+'Long Term Spreads by Qtr'!F221/10000</f>
        <v>0.13458137665600001</v>
      </c>
      <c r="G222" s="30">
        <f>'Treasury Yields by Qtr'!G12+'Long Term Spreads by Qtr'!G221/10000</f>
        <v>0.136311143439</v>
      </c>
      <c r="H222" s="30">
        <f>'Treasury Yields by Qtr'!H12+'Long Term Spreads by Qtr'!H221/10000</f>
        <v>0.13057466296699999</v>
      </c>
      <c r="I222" s="30">
        <f>'Treasury Yields by Qtr'!I12+'Long Term Spreads by Qtr'!I221/10000</f>
        <v>0.12671501290199999</v>
      </c>
      <c r="J222" s="30">
        <f>'Treasury Yields by Qtr'!J12+'Long Term Spreads by Qtr'!J221/10000</f>
        <v>0.126242876477</v>
      </c>
    </row>
    <row r="223" spans="1:10" x14ac:dyDescent="0.25">
      <c r="A223" s="79">
        <f t="shared" si="6"/>
        <v>8</v>
      </c>
      <c r="B223" s="30">
        <f>'Treasury Yields by Qtr'!B13+'Long Term Spreads by Qtr'!B222/10000</f>
        <v>0.14367674389401958</v>
      </c>
      <c r="C223" s="30">
        <f>'Treasury Yields by Qtr'!C13+'Long Term Spreads by Qtr'!C222/10000</f>
        <v>0.14038850562399999</v>
      </c>
      <c r="D223" s="30">
        <f>'Treasury Yields by Qtr'!D13+'Long Term Spreads by Qtr'!D222/10000</f>
        <v>0.136976198385</v>
      </c>
      <c r="E223" s="30">
        <f>'Treasury Yields by Qtr'!E13+'Long Term Spreads by Qtr'!E222/10000</f>
        <v>0.13967199264800001</v>
      </c>
      <c r="F223" s="30">
        <f>'Treasury Yields by Qtr'!F13+'Long Term Spreads by Qtr'!F222/10000</f>
        <v>0.135797039373</v>
      </c>
      <c r="G223" s="30">
        <f>'Treasury Yields by Qtr'!G13+'Long Term Spreads by Qtr'!G222/10000</f>
        <v>0.13724452288299999</v>
      </c>
      <c r="H223" s="30">
        <f>'Treasury Yields by Qtr'!H13+'Long Term Spreads by Qtr'!H222/10000</f>
        <v>0.13159209520099999</v>
      </c>
      <c r="I223" s="30">
        <f>'Treasury Yields by Qtr'!I13+'Long Term Spreads by Qtr'!I222/10000</f>
        <v>0.12756323999300001</v>
      </c>
      <c r="J223" s="30">
        <f>'Treasury Yields by Qtr'!J13+'Long Term Spreads by Qtr'!J222/10000</f>
        <v>0.12701794763800001</v>
      </c>
    </row>
    <row r="224" spans="1:10" x14ac:dyDescent="0.25">
      <c r="A224" s="79">
        <f t="shared" si="6"/>
        <v>9</v>
      </c>
      <c r="B224" s="30">
        <f>'Treasury Yields by Qtr'!B14+'Long Term Spreads by Qtr'!B223/10000</f>
        <v>0.14485797256648678</v>
      </c>
      <c r="C224" s="30">
        <f>'Treasury Yields by Qtr'!C14+'Long Term Spreads by Qtr'!C223/10000</f>
        <v>0.14117044811599999</v>
      </c>
      <c r="D224" s="30">
        <f>'Treasury Yields by Qtr'!D14+'Long Term Spreads by Qtr'!D223/10000</f>
        <v>0.13788396721099999</v>
      </c>
      <c r="E224" s="30">
        <f>'Treasury Yields by Qtr'!E14+'Long Term Spreads by Qtr'!E223/10000</f>
        <v>0.140662870302</v>
      </c>
      <c r="F224" s="30">
        <f>'Treasury Yields by Qtr'!F14+'Long Term Spreads by Qtr'!F223/10000</f>
        <v>0.136775064566</v>
      </c>
      <c r="G224" s="30">
        <f>'Treasury Yields by Qtr'!G14+'Long Term Spreads by Qtr'!G223/10000</f>
        <v>0.13800592111599999</v>
      </c>
      <c r="H224" s="30">
        <f>'Treasury Yields by Qtr'!H14+'Long Term Spreads by Qtr'!H223/10000</f>
        <v>0.13236540344</v>
      </c>
      <c r="I224" s="30">
        <f>'Treasury Yields by Qtr'!I14+'Long Term Spreads by Qtr'!I223/10000</f>
        <v>0.12818053534099999</v>
      </c>
      <c r="J224" s="30">
        <f>'Treasury Yields by Qtr'!J14+'Long Term Spreads by Qtr'!J223/10000</f>
        <v>0.12762586136699999</v>
      </c>
    </row>
    <row r="225" spans="1:10" x14ac:dyDescent="0.25">
      <c r="A225" s="79">
        <f t="shared" si="6"/>
        <v>10</v>
      </c>
      <c r="B225" s="30">
        <f>'Treasury Yields by Qtr'!B15+'Long Term Spreads by Qtr'!B224/10000</f>
        <v>0.14585543584615937</v>
      </c>
      <c r="C225" s="30">
        <f>'Treasury Yields by Qtr'!C15+'Long Term Spreads by Qtr'!C224/10000</f>
        <v>0.14180994821699999</v>
      </c>
      <c r="D225" s="30">
        <f>'Treasury Yields by Qtr'!D15+'Long Term Spreads by Qtr'!D224/10000</f>
        <v>0.13866123886600001</v>
      </c>
      <c r="E225" s="30">
        <f>'Treasury Yields by Qtr'!E15+'Long Term Spreads by Qtr'!E224/10000</f>
        <v>0.14149242553300001</v>
      </c>
      <c r="F225" s="30">
        <f>'Treasury Yields by Qtr'!F15+'Long Term Spreads by Qtr'!F224/10000</f>
        <v>0.13759635064600001</v>
      </c>
      <c r="G225" s="30">
        <f>'Treasury Yields by Qtr'!G15+'Long Term Spreads by Qtr'!G224/10000</f>
        <v>0.13865220791399999</v>
      </c>
      <c r="H225" s="30">
        <f>'Treasury Yields by Qtr'!H15+'Long Term Spreads by Qtr'!H224/10000</f>
        <v>0.13299568153899999</v>
      </c>
      <c r="I225" s="30">
        <f>'Treasury Yields by Qtr'!I15+'Long Term Spreads by Qtr'!I224/10000</f>
        <v>0.128673171206</v>
      </c>
      <c r="J225" s="30">
        <f>'Treasury Yields by Qtr'!J15+'Long Term Spreads by Qtr'!J224/10000</f>
        <v>0.12814359684499999</v>
      </c>
    </row>
    <row r="226" spans="1:10" x14ac:dyDescent="0.25">
      <c r="A226" s="79">
        <f t="shared" si="6"/>
        <v>11</v>
      </c>
      <c r="B226" s="30">
        <f>'Treasury Yields by Qtr'!B16+'Long Term Spreads by Qtr'!B225/10000</f>
        <v>0.14669507330414036</v>
      </c>
      <c r="C226" s="30">
        <f>'Treasury Yields by Qtr'!C16+'Long Term Spreads by Qtr'!C225/10000</f>
        <v>0.14234487818</v>
      </c>
      <c r="D226" s="30">
        <f>'Treasury Yields by Qtr'!D16+'Long Term Spreads by Qtr'!D225/10000</f>
        <v>0.13933396984900001</v>
      </c>
      <c r="E226" s="30">
        <f>'Treasury Yields by Qtr'!E16+'Long Term Spreads by Qtr'!E225/10000</f>
        <v>0.14222561720499999</v>
      </c>
      <c r="F226" s="30">
        <f>'Treasury Yields by Qtr'!F16+'Long Term Spreads by Qtr'!F225/10000</f>
        <v>0.13831918080200001</v>
      </c>
      <c r="G226" s="30">
        <f>'Treasury Yields by Qtr'!G16+'Long Term Spreads by Qtr'!G225/10000</f>
        <v>0.139224826883</v>
      </c>
      <c r="H226" s="30">
        <f>'Treasury Yields by Qtr'!H16+'Long Term Spreads by Qtr'!H225/10000</f>
        <v>0.133546179845</v>
      </c>
      <c r="I226" s="30">
        <f>'Treasury Yields by Qtr'!I16+'Long Term Spreads by Qtr'!I225/10000</f>
        <v>0.12910816129899999</v>
      </c>
      <c r="J226" s="30">
        <f>'Treasury Yields by Qtr'!J16+'Long Term Spreads by Qtr'!J225/10000</f>
        <v>0.12861951461400001</v>
      </c>
    </row>
    <row r="227" spans="1:10" x14ac:dyDescent="0.25">
      <c r="A227" s="79">
        <f t="shared" si="6"/>
        <v>12</v>
      </c>
      <c r="B227" s="30">
        <f>'Treasury Yields by Qtr'!B17+'Long Term Spreads by Qtr'!B226/10000</f>
        <v>0.14739856884496058</v>
      </c>
      <c r="C227" s="30">
        <f>'Treasury Yields by Qtr'!C17+'Long Term Spreads by Qtr'!C226/10000</f>
        <v>0.142801702245</v>
      </c>
      <c r="D227" s="30">
        <f>'Treasury Yields by Qtr'!D17+'Long Term Spreads by Qtr'!D226/10000</f>
        <v>0.13992067062499999</v>
      </c>
      <c r="E227" s="30">
        <f>'Treasury Yields by Qtr'!E17+'Long Term Spreads by Qtr'!E226/10000</f>
        <v>0.142904139836</v>
      </c>
      <c r="F227" s="30">
        <f>'Treasury Yields by Qtr'!F17+'Long Term Spreads by Qtr'!F226/10000</f>
        <v>0.13898128781800001</v>
      </c>
      <c r="G227" s="30">
        <f>'Treasury Yields by Qtr'!G17+'Long Term Spreads by Qtr'!G226/10000</f>
        <v>0.139750659458</v>
      </c>
      <c r="H227" s="30">
        <f>'Treasury Yields by Qtr'!H17+'Long Term Spreads by Qtr'!H226/10000</f>
        <v>0.134062225107</v>
      </c>
      <c r="I227" s="30">
        <f>'Treasury Yields by Qtr'!I17+'Long Term Spreads by Qtr'!I226/10000</f>
        <v>0.129533257082</v>
      </c>
      <c r="J227" s="30">
        <f>'Treasury Yields by Qtr'!J17+'Long Term Spreads by Qtr'!J226/10000</f>
        <v>0.12908859597700001</v>
      </c>
    </row>
    <row r="228" spans="1:10" x14ac:dyDescent="0.25">
      <c r="A228" s="79">
        <f t="shared" si="6"/>
        <v>13</v>
      </c>
      <c r="B228" s="30">
        <f>'Treasury Yields by Qtr'!B18+'Long Term Spreads by Qtr'!B227/10000</f>
        <v>0.14799512775436166</v>
      </c>
      <c r="C228" s="30">
        <f>'Treasury Yields by Qtr'!C18+'Long Term Spreads by Qtr'!C227/10000</f>
        <v>0.14319989869899999</v>
      </c>
      <c r="D228" s="30">
        <f>'Treasury Yields by Qtr'!D18+'Long Term Spreads by Qtr'!D227/10000</f>
        <v>0.14043917850000001</v>
      </c>
      <c r="E228" s="30">
        <f>'Treasury Yields by Qtr'!E18+'Long Term Spreads by Qtr'!E227/10000</f>
        <v>0.143542085667</v>
      </c>
      <c r="F228" s="30">
        <f>'Treasury Yields by Qtr'!F18+'Long Term Spreads by Qtr'!F227/10000</f>
        <v>0.13960730391199999</v>
      </c>
      <c r="G228" s="30">
        <f>'Treasury Yields by Qtr'!G18+'Long Term Spreads by Qtr'!G227/10000</f>
        <v>0.14024572094400001</v>
      </c>
      <c r="H228" s="30">
        <f>'Treasury Yields by Qtr'!H18+'Long Term Spreads by Qtr'!H227/10000</f>
        <v>0.134572121721</v>
      </c>
      <c r="I228" s="30">
        <f>'Treasury Yields by Qtr'!I18+'Long Term Spreads by Qtr'!I227/10000</f>
        <v>0.129979529058</v>
      </c>
      <c r="J228" s="30">
        <f>'Treasury Yields by Qtr'!J18+'Long Term Spreads by Qtr'!J227/10000</f>
        <v>0.12957128997099998</v>
      </c>
    </row>
    <row r="229" spans="1:10" x14ac:dyDescent="0.25">
      <c r="A229" s="79">
        <f t="shared" si="6"/>
        <v>14</v>
      </c>
      <c r="B229" s="30">
        <f>'Treasury Yields by Qtr'!B19+'Long Term Spreads by Qtr'!B228/10000</f>
        <v>0.14850818985526987</v>
      </c>
      <c r="C229" s="30">
        <f>'Treasury Yields by Qtr'!C19+'Long Term Spreads by Qtr'!C228/10000</f>
        <v>0.14355367464399998</v>
      </c>
      <c r="D229" s="30">
        <f>'Treasury Yields by Qtr'!D19+'Long Term Spreads by Qtr'!D228/10000</f>
        <v>0.14090256744099999</v>
      </c>
      <c r="E229" s="30">
        <f>'Treasury Yields by Qtr'!E19+'Long Term Spreads by Qtr'!E228/10000</f>
        <v>0.14414335812500001</v>
      </c>
      <c r="F229" s="30">
        <f>'Treasury Yields by Qtr'!F19+'Long Term Spreads by Qtr'!F228/10000</f>
        <v>0.14019993044599999</v>
      </c>
      <c r="G229" s="30">
        <f>'Treasury Yields by Qtr'!G19+'Long Term Spreads by Qtr'!G228/10000</f>
        <v>0.140713044309</v>
      </c>
      <c r="H229" s="30">
        <f>'Treasury Yields by Qtr'!H19+'Long Term Spreads by Qtr'!H228/10000</f>
        <v>0.135089925699</v>
      </c>
      <c r="I229" s="30">
        <f>'Treasury Yields by Qtr'!I19+'Long Term Spreads by Qtr'!I228/10000</f>
        <v>0.13045868218500001</v>
      </c>
      <c r="J229" s="30">
        <f>'Treasury Yields by Qtr'!J19+'Long Term Spreads by Qtr'!J228/10000</f>
        <v>0.130070317085</v>
      </c>
    </row>
    <row r="230" spans="1:10" x14ac:dyDescent="0.25">
      <c r="A230" s="79">
        <f t="shared" si="6"/>
        <v>15</v>
      </c>
      <c r="B230" s="30">
        <f>'Treasury Yields by Qtr'!B20+'Long Term Spreads by Qtr'!B229/10000</f>
        <v>0.14895441945454188</v>
      </c>
      <c r="C230" s="30">
        <f>'Treasury Yields by Qtr'!C20+'Long Term Spreads by Qtr'!C229/10000</f>
        <v>0.143873221045</v>
      </c>
      <c r="D230" s="30">
        <f>'Treasury Yields by Qtr'!D20+'Long Term Spreads by Qtr'!D229/10000</f>
        <v>0.14132065251699999</v>
      </c>
      <c r="E230" s="30">
        <f>'Treasury Yields by Qtr'!E20+'Long Term Spreads by Qtr'!E229/10000</f>
        <v>0.14471087479799999</v>
      </c>
      <c r="F230" s="30">
        <f>'Treasury Yields by Qtr'!F20+'Long Term Spreads by Qtr'!F229/10000</f>
        <v>0.14076381823100001</v>
      </c>
      <c r="G230" s="30">
        <f>'Treasury Yields by Qtr'!G20+'Long Term Spreads by Qtr'!G229/10000</f>
        <v>0.14115777514899999</v>
      </c>
      <c r="H230" s="30">
        <f>'Treasury Yields by Qtr'!H20+'Long Term Spreads by Qtr'!H229/10000</f>
        <v>0.13561033452999999</v>
      </c>
      <c r="I230" s="30">
        <f>'Treasury Yields by Qtr'!I20+'Long Term Spreads by Qtr'!I229/10000</f>
        <v>0.130960090113</v>
      </c>
      <c r="J230" s="30">
        <f>'Treasury Yields by Qtr'!J20+'Long Term Spreads by Qtr'!J229/10000</f>
        <v>0.13057591979700001</v>
      </c>
    </row>
    <row r="231" spans="1:10" x14ac:dyDescent="0.25">
      <c r="A231" s="79">
        <f t="shared" si="6"/>
        <v>16</v>
      </c>
      <c r="B231" s="30">
        <f>'Treasury Yields by Qtr'!B21+'Long Term Spreads by Qtr'!B230/10000</f>
        <v>0.14934687914520006</v>
      </c>
      <c r="C231" s="30">
        <f>'Treasury Yields by Qtr'!C21+'Long Term Spreads by Qtr'!C230/10000</f>
        <v>0.14416661307699999</v>
      </c>
      <c r="D231" s="30">
        <f>'Treasury Yields by Qtr'!D21+'Long Term Spreads by Qtr'!D230/10000</f>
        <v>0.141700537106</v>
      </c>
      <c r="E231" s="30">
        <f>'Treasury Yields by Qtr'!E21+'Long Term Spreads by Qtr'!E230/10000</f>
        <v>0.14524619167199998</v>
      </c>
      <c r="F231" s="30">
        <f>'Treasury Yields by Qtr'!F21+'Long Term Spreads by Qtr'!F230/10000</f>
        <v>0.141300542936</v>
      </c>
      <c r="G231" s="30">
        <f>'Treasury Yields by Qtr'!G21+'Long Term Spreads by Qtr'!G230/10000</f>
        <v>0.141582521282</v>
      </c>
      <c r="H231" s="30">
        <f>'Treasury Yields by Qtr'!H21+'Long Term Spreads by Qtr'!H230/10000</f>
        <v>0.13612952426399999</v>
      </c>
      <c r="I231" s="30">
        <f>'Treasury Yields by Qtr'!I21+'Long Term Spreads by Qtr'!I230/10000</f>
        <v>0.13147549020499999</v>
      </c>
      <c r="J231" s="30">
        <f>'Treasury Yields by Qtr'!J21+'Long Term Spreads by Qtr'!J230/10000</f>
        <v>0.131081780344</v>
      </c>
    </row>
    <row r="232" spans="1:10" x14ac:dyDescent="0.25">
      <c r="A232" s="79">
        <f t="shared" si="6"/>
        <v>17</v>
      </c>
      <c r="B232" s="30">
        <f>'Treasury Yields by Qtr'!B22+'Long Term Spreads by Qtr'!B231/10000</f>
        <v>0.14969544206028398</v>
      </c>
      <c r="C232" s="30">
        <f>'Treasury Yields by Qtr'!C22+'Long Term Spreads by Qtr'!C231/10000</f>
        <v>0.14444002496399999</v>
      </c>
      <c r="D232" s="30">
        <f>'Treasury Yields by Qtr'!D22+'Long Term Spreads by Qtr'!D231/10000</f>
        <v>0.142047641866</v>
      </c>
      <c r="E232" s="30">
        <f>'Treasury Yields by Qtr'!E22+'Long Term Spreads by Qtr'!E231/10000</f>
        <v>0.14575018122700001</v>
      </c>
      <c r="F232" s="30">
        <f>'Treasury Yields by Qtr'!F22+'Long Term Spreads by Qtr'!F231/10000</f>
        <v>0.14181261905000001</v>
      </c>
      <c r="G232" s="30">
        <f>'Treasury Yields by Qtr'!G22+'Long Term Spreads by Qtr'!G231/10000</f>
        <v>0.141990265265</v>
      </c>
      <c r="H232" s="30">
        <f>'Treasury Yields by Qtr'!H22+'Long Term Spreads by Qtr'!H231/10000</f>
        <v>0.13664042708899998</v>
      </c>
      <c r="I232" s="30">
        <f>'Treasury Yields by Qtr'!I22+'Long Term Spreads by Qtr'!I231/10000</f>
        <v>0.13199439486100001</v>
      </c>
      <c r="J232" s="30">
        <f>'Treasury Yields by Qtr'!J22+'Long Term Spreads by Qtr'!J231/10000</f>
        <v>0.131578456447</v>
      </c>
    </row>
    <row r="233" spans="1:10" x14ac:dyDescent="0.25">
      <c r="A233" s="79">
        <f t="shared" si="6"/>
        <v>18</v>
      </c>
      <c r="B233" s="30">
        <f>'Treasury Yields by Qtr'!B23+'Long Term Spreads by Qtr'!B232/10000</f>
        <v>0.15000800789536117</v>
      </c>
      <c r="C233" s="30">
        <f>'Treasury Yields by Qtr'!C23+'Long Term Spreads by Qtr'!C232/10000</f>
        <v>0.14469845000600001</v>
      </c>
      <c r="D233" s="30">
        <f>'Treasury Yields by Qtr'!D23+'Long Term Spreads by Qtr'!D232/10000</f>
        <v>0.14236573956000001</v>
      </c>
      <c r="E233" s="30">
        <f>'Treasury Yields by Qtr'!E23+'Long Term Spreads by Qtr'!E232/10000</f>
        <v>0.146222542278</v>
      </c>
      <c r="F233" s="30">
        <f>'Treasury Yields by Qtr'!F23+'Long Term Spreads by Qtr'!F232/10000</f>
        <v>0.142297546818</v>
      </c>
      <c r="G233" s="30">
        <f>'Treasury Yields by Qtr'!G23+'Long Term Spreads by Qtr'!G232/10000</f>
        <v>0.142379901043</v>
      </c>
      <c r="H233" s="30">
        <f>'Treasury Yields by Qtr'!H23+'Long Term Spreads by Qtr'!H232/10000</f>
        <v>0.13714069450299998</v>
      </c>
      <c r="I233" s="30">
        <f>'Treasury Yields by Qtr'!I23+'Long Term Spreads by Qtr'!I232/10000</f>
        <v>0.132511845913</v>
      </c>
      <c r="J233" s="30">
        <f>'Treasury Yields by Qtr'!J23+'Long Term Spreads by Qtr'!J232/10000</f>
        <v>0.13206210238299998</v>
      </c>
    </row>
    <row r="234" spans="1:10" x14ac:dyDescent="0.25">
      <c r="A234" s="79">
        <f t="shared" si="6"/>
        <v>19</v>
      </c>
      <c r="B234" s="30">
        <f>'Treasury Yields by Qtr'!B24+'Long Term Spreads by Qtr'!B233/10000</f>
        <v>0.15029043203583348</v>
      </c>
      <c r="C234" s="30">
        <f>'Treasury Yields by Qtr'!C24+'Long Term Spreads by Qtr'!C233/10000</f>
        <v>0.14494568484799999</v>
      </c>
      <c r="D234" s="30">
        <f>'Treasury Yields by Qtr'!D24+'Long Term Spreads by Qtr'!D233/10000</f>
        <v>0.14265799873400001</v>
      </c>
      <c r="E234" s="30">
        <f>'Treasury Yields by Qtr'!E24+'Long Term Spreads by Qtr'!E233/10000</f>
        <v>0.14666301059100001</v>
      </c>
      <c r="F234" s="30">
        <f>'Treasury Yields by Qtr'!F24+'Long Term Spreads by Qtr'!F233/10000</f>
        <v>0.14275674674299998</v>
      </c>
      <c r="G234" s="30">
        <f>'Treasury Yields by Qtr'!G24+'Long Term Spreads by Qtr'!G233/10000</f>
        <v>0.142753461774</v>
      </c>
      <c r="H234" s="30">
        <f>'Treasury Yields by Qtr'!H24+'Long Term Spreads by Qtr'!H233/10000</f>
        <v>0.13762706552199999</v>
      </c>
      <c r="I234" s="30">
        <f>'Treasury Yields by Qtr'!I24+'Long Term Spreads by Qtr'!I233/10000</f>
        <v>0.13302278467700002</v>
      </c>
      <c r="J234" s="30">
        <f>'Treasury Yields by Qtr'!J24+'Long Term Spreads by Qtr'!J233/10000</f>
        <v>0.13252789379899999</v>
      </c>
    </row>
    <row r="235" spans="1:10" x14ac:dyDescent="0.25">
      <c r="A235" s="79">
        <f t="shared" si="6"/>
        <v>20</v>
      </c>
      <c r="B235" s="30">
        <f>'Treasury Yields by Qtr'!B25+'Long Term Spreads by Qtr'!B234/10000</f>
        <v>0.15054793166630118</v>
      </c>
      <c r="C235" s="30">
        <f>'Treasury Yields by Qtr'!C25+'Long Term Spreads by Qtr'!C234/10000</f>
        <v>0.14518512408099998</v>
      </c>
      <c r="D235" s="30">
        <f>'Treasury Yields by Qtr'!D25+'Long Term Spreads by Qtr'!D234/10000</f>
        <v>0.142926744242</v>
      </c>
      <c r="E235" s="30">
        <f>'Treasury Yields by Qtr'!E25+'Long Term Spreads by Qtr'!E234/10000</f>
        <v>0.14707070589900001</v>
      </c>
      <c r="F235" s="30">
        <f>'Treasury Yields by Qtr'!F25+'Long Term Spreads by Qtr'!F234/10000</f>
        <v>0.14318971171600001</v>
      </c>
      <c r="G235" s="30">
        <f>'Treasury Yields by Qtr'!G25+'Long Term Spreads by Qtr'!G234/10000</f>
        <v>0.143111224487</v>
      </c>
      <c r="H235" s="30">
        <f>'Treasury Yields by Qtr'!H25+'Long Term Spreads by Qtr'!H234/10000</f>
        <v>0.13809781187199999</v>
      </c>
      <c r="I235" s="30">
        <f>'Treasury Yields by Qtr'!I25+'Long Term Spreads by Qtr'!I234/10000</f>
        <v>0.13352385403600001</v>
      </c>
      <c r="J235" s="30">
        <f>'Treasury Yields by Qtr'!J25+'Long Term Spreads by Qtr'!J234/10000</f>
        <v>0.13297296045000001</v>
      </c>
    </row>
    <row r="236" spans="1:10" x14ac:dyDescent="0.25">
      <c r="A236" s="79">
        <f t="shared" si="6"/>
        <v>21</v>
      </c>
      <c r="B236" s="30">
        <f>'Treasury Yields by Qtr'!B26+'Long Term Spreads by Qtr'!B235/10000</f>
        <v>0.15078465115751466</v>
      </c>
      <c r="C236" s="30">
        <f>'Treasury Yields by Qtr'!C26+'Long Term Spreads by Qtr'!C235/10000</f>
        <v>0.145419570872</v>
      </c>
      <c r="D236" s="30">
        <f>'Treasury Yields by Qtr'!D26+'Long Term Spreads by Qtr'!D235/10000</f>
        <v>0.14317383512100001</v>
      </c>
      <c r="E236" s="30">
        <f>'Treasury Yields by Qtr'!E26+'Long Term Spreads by Qtr'!E235/10000</f>
        <v>0.147444519646</v>
      </c>
      <c r="F236" s="30">
        <f>'Treasury Yields by Qtr'!F26+'Long Term Spreads by Qtr'!F235/10000</f>
        <v>0.143601368787</v>
      </c>
      <c r="G236" s="30">
        <f>'Treasury Yields by Qtr'!G26+'Long Term Spreads by Qtr'!G235/10000</f>
        <v>0.143458489813</v>
      </c>
      <c r="H236" s="30">
        <f>'Treasury Yields by Qtr'!H26+'Long Term Spreads by Qtr'!H235/10000</f>
        <v>0.13855196470699999</v>
      </c>
      <c r="I236" s="30">
        <f>'Treasury Yields by Qtr'!I26+'Long Term Spreads by Qtr'!I235/10000</f>
        <v>0.134012842381</v>
      </c>
      <c r="J236" s="30">
        <f>'Treasury Yields by Qtr'!J26+'Long Term Spreads by Qtr'!J235/10000</f>
        <v>0.13339450985499998</v>
      </c>
    </row>
    <row r="237" spans="1:10" x14ac:dyDescent="0.25">
      <c r="A237" s="79">
        <f t="shared" si="6"/>
        <v>22</v>
      </c>
      <c r="B237" s="30">
        <f>'Treasury Yields by Qtr'!B27+'Long Term Spreads by Qtr'!B236/10000</f>
        <v>0.15100421747247739</v>
      </c>
      <c r="C237" s="30">
        <f>'Treasury Yields by Qtr'!C27+'Long Term Spreads by Qtr'!C236/10000</f>
        <v>0.14565148941799999</v>
      </c>
      <c r="D237" s="30">
        <f>'Treasury Yields by Qtr'!D27+'Long Term Spreads by Qtr'!D236/10000</f>
        <v>0.14340037340200001</v>
      </c>
      <c r="E237" s="30">
        <f>'Treasury Yields by Qtr'!E27+'Long Term Spreads by Qtr'!E236/10000</f>
        <v>0.14778254695099999</v>
      </c>
      <c r="F237" s="30">
        <f>'Treasury Yields by Qtr'!F27+'Long Term Spreads by Qtr'!F236/10000</f>
        <v>0.143979263389</v>
      </c>
      <c r="G237" s="30">
        <f>'Treasury Yields by Qtr'!G27+'Long Term Spreads by Qtr'!G236/10000</f>
        <v>0.14378497512899999</v>
      </c>
      <c r="H237" s="30">
        <f>'Treasury Yields by Qtr'!H27+'Long Term Spreads by Qtr'!H236/10000</f>
        <v>0.13897872107799999</v>
      </c>
      <c r="I237" s="30">
        <f>'Treasury Yields by Qtr'!I27+'Long Term Spreads by Qtr'!I236/10000</f>
        <v>0.134478320244</v>
      </c>
      <c r="J237" s="30">
        <f>'Treasury Yields by Qtr'!J27+'Long Term Spreads by Qtr'!J236/10000</f>
        <v>0.133782415564</v>
      </c>
    </row>
    <row r="238" spans="1:10" x14ac:dyDescent="0.25">
      <c r="A238" s="79">
        <f t="shared" si="6"/>
        <v>23</v>
      </c>
      <c r="B238" s="30">
        <f>'Treasury Yields by Qtr'!B28+'Long Term Spreads by Qtr'!B237/10000</f>
        <v>0.15120932468019177</v>
      </c>
      <c r="C238" s="30">
        <f>'Treasury Yields by Qtr'!C28+'Long Term Spreads by Qtr'!C237/10000</f>
        <v>0.14588278063599999</v>
      </c>
      <c r="D238" s="30">
        <f>'Treasury Yields by Qtr'!D28+'Long Term Spreads by Qtr'!D237/10000</f>
        <v>0.143607453602</v>
      </c>
      <c r="E238" s="30">
        <f>'Treasury Yields by Qtr'!E28+'Long Term Spreads by Qtr'!E237/10000</f>
        <v>0.14808312268000001</v>
      </c>
      <c r="F238" s="30">
        <f>'Treasury Yields by Qtr'!F28+'Long Term Spreads by Qtr'!F237/10000</f>
        <v>0.14432793039300001</v>
      </c>
      <c r="G238" s="30">
        <f>'Treasury Yields by Qtr'!G28+'Long Term Spreads by Qtr'!G237/10000</f>
        <v>0.14409561601599999</v>
      </c>
      <c r="H238" s="30">
        <f>'Treasury Yields by Qtr'!H28+'Long Term Spreads by Qtr'!H237/10000</f>
        <v>0.13938009545199997</v>
      </c>
      <c r="I238" s="30">
        <f>'Treasury Yields by Qtr'!I28+'Long Term Spreads by Qtr'!I237/10000</f>
        <v>0.134921299785</v>
      </c>
      <c r="J238" s="30">
        <f>'Treasury Yields by Qtr'!J28+'Long Term Spreads by Qtr'!J237/10000</f>
        <v>0.134136921948</v>
      </c>
    </row>
    <row r="239" spans="1:10" x14ac:dyDescent="0.25">
      <c r="A239" s="79">
        <f t="shared" si="6"/>
        <v>24</v>
      </c>
      <c r="B239" s="30">
        <f>'Treasury Yields by Qtr'!B29+'Long Term Spreads by Qtr'!B238/10000</f>
        <v>0.15140268367044507</v>
      </c>
      <c r="C239" s="30">
        <f>'Treasury Yields by Qtr'!C29+'Long Term Spreads by Qtr'!C238/10000</f>
        <v>0.14611541454599999</v>
      </c>
      <c r="D239" s="30">
        <f>'Treasury Yields by Qtr'!D29+'Long Term Spreads by Qtr'!D238/10000</f>
        <v>0.143795772987</v>
      </c>
      <c r="E239" s="30">
        <f>'Treasury Yields by Qtr'!E29+'Long Term Spreads by Qtr'!E238/10000</f>
        <v>0.14834415561299999</v>
      </c>
      <c r="F239" s="30">
        <f>'Treasury Yields by Qtr'!F29+'Long Term Spreads by Qtr'!F238/10000</f>
        <v>0.144645956587</v>
      </c>
      <c r="G239" s="30">
        <f>'Treasury Yields by Qtr'!G29+'Long Term Spreads by Qtr'!G238/10000</f>
        <v>0.144389886887</v>
      </c>
      <c r="H239" s="30">
        <f>'Treasury Yields by Qtr'!H29+'Long Term Spreads by Qtr'!H238/10000</f>
        <v>0.139754284497</v>
      </c>
      <c r="I239" s="30">
        <f>'Treasury Yields by Qtr'!I29+'Long Term Spreads by Qtr'!I238/10000</f>
        <v>0.13533956579700002</v>
      </c>
      <c r="J239" s="30">
        <f>'Treasury Yields by Qtr'!J29+'Long Term Spreads by Qtr'!J238/10000</f>
        <v>0.13445532098899998</v>
      </c>
    </row>
    <row r="240" spans="1:10" x14ac:dyDescent="0.25">
      <c r="A240" s="79">
        <f t="shared" si="6"/>
        <v>25</v>
      </c>
      <c r="B240" s="30">
        <f>'Treasury Yields by Qtr'!B30+'Long Term Spreads by Qtr'!B239/10000</f>
        <v>0.15158654760621337</v>
      </c>
      <c r="C240" s="30">
        <f>'Treasury Yields by Qtr'!C30+'Long Term Spreads by Qtr'!C239/10000</f>
        <v>0.14635107443000001</v>
      </c>
      <c r="D240" s="30">
        <f>'Treasury Yields by Qtr'!D30+'Long Term Spreads by Qtr'!D239/10000</f>
        <v>0.14396590388300001</v>
      </c>
      <c r="E240" s="30">
        <f>'Treasury Yields by Qtr'!E30+'Long Term Spreads by Qtr'!E239/10000</f>
        <v>0.14856346427799999</v>
      </c>
      <c r="F240" s="30">
        <f>'Treasury Yields by Qtr'!F30+'Long Term Spreads by Qtr'!F239/10000</f>
        <v>0.14493238158300001</v>
      </c>
      <c r="G240" s="30">
        <f>'Treasury Yields by Qtr'!G30+'Long Term Spreads by Qtr'!G239/10000</f>
        <v>0.14466804298299998</v>
      </c>
      <c r="H240" s="30">
        <f>'Treasury Yields by Qtr'!H30+'Long Term Spreads by Qtr'!H239/10000</f>
        <v>0.14009631007599999</v>
      </c>
      <c r="I240" s="30">
        <f>'Treasury Yields by Qtr'!I30+'Long Term Spreads by Qtr'!I239/10000</f>
        <v>0.13572750472200001</v>
      </c>
      <c r="J240" s="30">
        <f>'Treasury Yields by Qtr'!J30+'Long Term Spreads by Qtr'!J239/10000</f>
        <v>0.134732166041</v>
      </c>
    </row>
    <row r="241" spans="1:10" x14ac:dyDescent="0.25">
      <c r="A241" s="79">
        <f t="shared" si="6"/>
        <v>26</v>
      </c>
      <c r="B241" s="30">
        <f>'Treasury Yields by Qtr'!B31+'Long Term Spreads by Qtr'!B240/10000</f>
        <v>0.15176304227856308</v>
      </c>
      <c r="C241" s="30">
        <f>'Treasury Yields by Qtr'!C31+'Long Term Spreads by Qtr'!C240/10000</f>
        <v>0.14659137866399999</v>
      </c>
      <c r="D241" s="30">
        <f>'Treasury Yields by Qtr'!D31+'Long Term Spreads by Qtr'!D240/10000</f>
        <v>0.14411792614899999</v>
      </c>
      <c r="E241" s="30">
        <f>'Treasury Yields by Qtr'!E31+'Long Term Spreads by Qtr'!E240/10000</f>
        <v>0.148738225019</v>
      </c>
      <c r="F241" s="30">
        <f>'Treasury Yields by Qtr'!F31+'Long Term Spreads by Qtr'!F240/10000</f>
        <v>0.14518369332699999</v>
      </c>
      <c r="G241" s="30">
        <f>'Treasury Yields by Qtr'!G31+'Long Term Spreads by Qtr'!G240/10000</f>
        <v>0.14492773755499999</v>
      </c>
      <c r="H241" s="30">
        <f>'Treasury Yields by Qtr'!H31+'Long Term Spreads by Qtr'!H240/10000</f>
        <v>0.140404411373</v>
      </c>
      <c r="I241" s="30">
        <f>'Treasury Yields by Qtr'!I31+'Long Term Spreads by Qtr'!I240/10000</f>
        <v>0.13608303822600001</v>
      </c>
      <c r="J241" s="30">
        <f>'Treasury Yields by Qtr'!J31+'Long Term Spreads by Qtr'!J240/10000</f>
        <v>0.134964932293</v>
      </c>
    </row>
    <row r="242" spans="1:10" x14ac:dyDescent="0.25">
      <c r="A242" s="79">
        <f t="shared" si="6"/>
        <v>27</v>
      </c>
      <c r="B242" s="30">
        <f>'Treasury Yields by Qtr'!B32+'Long Term Spreads by Qtr'!B241/10000</f>
        <v>0.15193371978620168</v>
      </c>
      <c r="C242" s="30">
        <f>'Treasury Yields by Qtr'!C32+'Long Term Spreads by Qtr'!C241/10000</f>
        <v>0.146837593825</v>
      </c>
      <c r="D242" s="30">
        <f>'Treasury Yields by Qtr'!D32+'Long Term Spreads by Qtr'!D241/10000</f>
        <v>0.14425207475500001</v>
      </c>
      <c r="E242" s="30">
        <f>'Treasury Yields by Qtr'!E32+'Long Term Spreads by Qtr'!E241/10000</f>
        <v>0.14886589345000001</v>
      </c>
      <c r="F242" s="30">
        <f>'Treasury Yields by Qtr'!F32+'Long Term Spreads by Qtr'!F241/10000</f>
        <v>0.145398850266</v>
      </c>
      <c r="G242" s="30">
        <f>'Treasury Yields by Qtr'!G32+'Long Term Spreads by Qtr'!G241/10000</f>
        <v>0.14516891126500001</v>
      </c>
      <c r="H242" s="30">
        <f>'Treasury Yields by Qtr'!H32+'Long Term Spreads by Qtr'!H241/10000</f>
        <v>0.14067552870899999</v>
      </c>
      <c r="I242" s="30">
        <f>'Treasury Yields by Qtr'!I32+'Long Term Spreads by Qtr'!I241/10000</f>
        <v>0.13640276950300001</v>
      </c>
      <c r="J242" s="30">
        <f>'Treasury Yields by Qtr'!J32+'Long Term Spreads by Qtr'!J241/10000</f>
        <v>0.135149819491</v>
      </c>
    </row>
    <row r="243" spans="1:10" x14ac:dyDescent="0.25">
      <c r="A243" s="79">
        <f t="shared" si="6"/>
        <v>28</v>
      </c>
      <c r="B243" s="30">
        <f>'Treasury Yields by Qtr'!B33+'Long Term Spreads by Qtr'!B242/10000</f>
        <v>0.1521003712918832</v>
      </c>
      <c r="C243" s="30">
        <f>'Treasury Yields by Qtr'!C33+'Long Term Spreads by Qtr'!C242/10000</f>
        <v>0.14709117003799999</v>
      </c>
      <c r="D243" s="30">
        <f>'Treasury Yields by Qtr'!D33+'Long Term Spreads by Qtr'!D242/10000</f>
        <v>0.14436835539600001</v>
      </c>
      <c r="E243" s="30">
        <f>'Treasury Yields by Qtr'!E33+'Long Term Spreads by Qtr'!E242/10000</f>
        <v>0.14894361334799999</v>
      </c>
      <c r="F243" s="30">
        <f>'Treasury Yields by Qtr'!F33+'Long Term Spreads by Qtr'!F242/10000</f>
        <v>0.14557554677699999</v>
      </c>
      <c r="G243" s="30">
        <f>'Treasury Yields by Qtr'!G33+'Long Term Spreads by Qtr'!G242/10000</f>
        <v>0.14539070510399998</v>
      </c>
      <c r="H243" s="30">
        <f>'Treasury Yields by Qtr'!H33+'Long Term Spreads by Qtr'!H242/10000</f>
        <v>0.140907210926</v>
      </c>
      <c r="I243" s="30">
        <f>'Treasury Yields by Qtr'!I33+'Long Term Spreads by Qtr'!I242/10000</f>
        <v>0.13668408230199999</v>
      </c>
      <c r="J243" s="30">
        <f>'Treasury Yields by Qtr'!J33+'Long Term Spreads by Qtr'!J242/10000</f>
        <v>0.135283638466</v>
      </c>
    </row>
    <row r="244" spans="1:10" x14ac:dyDescent="0.25">
      <c r="A244" s="79">
        <f t="shared" si="6"/>
        <v>29</v>
      </c>
      <c r="B244" s="30">
        <f>'Treasury Yields by Qtr'!B34+'Long Term Spreads by Qtr'!B243/10000</f>
        <v>0.15226451217885137</v>
      </c>
      <c r="C244" s="30">
        <f>'Treasury Yields by Qtr'!C34+'Long Term Spreads by Qtr'!C243/10000</f>
        <v>0.147353429896</v>
      </c>
      <c r="D244" s="30">
        <f>'Treasury Yields by Qtr'!D34+'Long Term Spreads by Qtr'!D243/10000</f>
        <v>0.14446673568500001</v>
      </c>
      <c r="E244" s="30">
        <f>'Treasury Yields by Qtr'!E34+'Long Term Spreads by Qtr'!E243/10000</f>
        <v>0.14896850784599999</v>
      </c>
      <c r="F244" s="30">
        <f>'Treasury Yields by Qtr'!F34+'Long Term Spreads by Qtr'!F243/10000</f>
        <v>0.145711954314</v>
      </c>
      <c r="G244" s="30">
        <f>'Treasury Yields by Qtr'!G34+'Long Term Spreads by Qtr'!G243/10000</f>
        <v>0.14559252880199999</v>
      </c>
      <c r="H244" s="30">
        <f>'Treasury Yields by Qtr'!H34+'Long Term Spreads by Qtr'!H243/10000</f>
        <v>0.14109496482</v>
      </c>
      <c r="I244" s="30">
        <f>'Treasury Yields by Qtr'!I34+'Long Term Spreads by Qtr'!I243/10000</f>
        <v>0.136922098109</v>
      </c>
      <c r="J244" s="30">
        <f>'Treasury Yields by Qtr'!J34+'Long Term Spreads by Qtr'!J243/10000</f>
        <v>0.13536172899099999</v>
      </c>
    </row>
    <row r="245" spans="1:10" x14ac:dyDescent="0.25">
      <c r="A245" s="79">
        <f t="shared" si="6"/>
        <v>30</v>
      </c>
      <c r="B245" s="30">
        <f>'Treasury Yields by Qtr'!B35+'Long Term Spreads by Qtr'!B244/10000</f>
        <v>0.15242768205963886</v>
      </c>
      <c r="C245" s="30">
        <f>'Treasury Yields by Qtr'!C35+'Long Term Spreads by Qtr'!C244/10000</f>
        <v>0.14762572126199999</v>
      </c>
      <c r="D245" s="30">
        <f>'Treasury Yields by Qtr'!D35+'Long Term Spreads by Qtr'!D244/10000</f>
        <v>0.144546834816</v>
      </c>
      <c r="E245" s="30">
        <f>'Treasury Yields by Qtr'!E35+'Long Term Spreads by Qtr'!E244/10000</f>
        <v>0.148937232202</v>
      </c>
      <c r="F245" s="30">
        <f>'Treasury Yields by Qtr'!F35+'Long Term Spreads by Qtr'!F244/10000</f>
        <v>0.145804705029</v>
      </c>
      <c r="G245" s="30">
        <f>'Treasury Yields by Qtr'!G35+'Long Term Spreads by Qtr'!G244/10000</f>
        <v>0.145772107314</v>
      </c>
      <c r="H245" s="30">
        <f>'Treasury Yields by Qtr'!H35+'Long Term Spreads by Qtr'!H244/10000</f>
        <v>0.141236266597</v>
      </c>
      <c r="I245" s="30">
        <f>'Treasury Yields by Qtr'!I35+'Long Term Spreads by Qtr'!I244/10000</f>
        <v>0.13711413527999999</v>
      </c>
      <c r="J245" s="30">
        <f>'Treasury Yields by Qtr'!J35+'Long Term Spreads by Qtr'!J244/10000</f>
        <v>0.13538082813800001</v>
      </c>
    </row>
    <row r="246" spans="1:10" x14ac:dyDescent="0.25">
      <c r="A246" s="3"/>
      <c r="B246" s="3"/>
      <c r="C246" s="3"/>
      <c r="D246" s="3"/>
      <c r="E246" s="3"/>
      <c r="F246" s="3"/>
      <c r="G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I247" s="3"/>
      <c r="J247" s="3"/>
    </row>
    <row r="248" spans="1:10" x14ac:dyDescent="0.25">
      <c r="A248" s="3" t="s">
        <v>62</v>
      </c>
      <c r="B248" s="3"/>
      <c r="C248" s="3"/>
      <c r="D248" s="3"/>
      <c r="E248" s="3"/>
      <c r="F248" s="3"/>
      <c r="G248" s="3"/>
      <c r="I248" s="3"/>
      <c r="J248" s="3"/>
    </row>
    <row r="249" spans="1:10" x14ac:dyDescent="0.25">
      <c r="A249" s="77" t="s">
        <v>52</v>
      </c>
      <c r="B249" s="78"/>
      <c r="C249" s="31"/>
      <c r="D249" s="31"/>
      <c r="E249" s="31"/>
      <c r="F249" s="31"/>
      <c r="G249" s="31"/>
      <c r="I249" s="3"/>
      <c r="J249" s="3"/>
    </row>
    <row r="250" spans="1:10" x14ac:dyDescent="0.25">
      <c r="A250" s="28" t="s">
        <v>51</v>
      </c>
      <c r="B250" s="80">
        <v>41912</v>
      </c>
      <c r="C250" s="80">
        <v>42004</v>
      </c>
      <c r="D250" s="80">
        <v>42094</v>
      </c>
      <c r="E250" s="80">
        <v>42185</v>
      </c>
      <c r="F250" s="80">
        <v>42277</v>
      </c>
      <c r="G250" s="80">
        <f>+G215</f>
        <v>42369</v>
      </c>
      <c r="H250" s="80">
        <f>+H215</f>
        <v>42460</v>
      </c>
      <c r="I250" s="80">
        <f>+I215</f>
        <v>42551</v>
      </c>
      <c r="J250" s="80">
        <f>+J215</f>
        <v>42643</v>
      </c>
    </row>
    <row r="251" spans="1:10" x14ac:dyDescent="0.25">
      <c r="A251" s="79">
        <v>1</v>
      </c>
      <c r="B251" s="30">
        <f>'Treasury Yields by Qtr'!B6+'Long Term Spreads by Qtr'!B250/10000</f>
        <v>0.16335325405404588</v>
      </c>
      <c r="C251" s="30">
        <f>'Treasury Yields by Qtr'!C6+'Long Term Spreads by Qtr'!C250/10000</f>
        <v>0.16440499859600002</v>
      </c>
      <c r="D251" s="30">
        <f>'Treasury Yields by Qtr'!D6+'Long Term Spreads by Qtr'!D250/10000</f>
        <v>0.16284889600066668</v>
      </c>
      <c r="E251" s="30">
        <f>'Treasury Yields by Qtr'!E6+'Long Term Spreads by Qtr'!E250/10000</f>
        <v>0.16149138305166666</v>
      </c>
      <c r="F251" s="30">
        <f>'Treasury Yields by Qtr'!F6+'Long Term Spreads by Qtr'!F250/10000</f>
        <v>0.16032057615833337</v>
      </c>
      <c r="G251" s="30">
        <f>'Treasury Yields by Qtr'!G6+'Long Term Spreads by Qtr'!G250/10000</f>
        <v>0.16217023841599998</v>
      </c>
      <c r="H251" s="30">
        <f>'Treasury Yields by Qtr'!H6+'Long Term Spreads by Qtr'!H250/10000</f>
        <v>0.1596690172643333</v>
      </c>
      <c r="I251" s="30">
        <f>'Treasury Yields by Qtr'!I6+'Long Term Spreads by Qtr'!I250/10000</f>
        <v>0.15686504611133334</v>
      </c>
      <c r="J251" s="30">
        <f>'Treasury Yields by Qtr'!J6+'Long Term Spreads by Qtr'!J250/10000</f>
        <v>0.15582962573599998</v>
      </c>
    </row>
    <row r="252" spans="1:10" x14ac:dyDescent="0.25">
      <c r="A252" s="79">
        <f>A251+1</f>
        <v>2</v>
      </c>
      <c r="B252" s="30">
        <f>'Treasury Yields by Qtr'!B7+'Long Term Spreads by Qtr'!B251/10000</f>
        <v>0.16828987772800058</v>
      </c>
      <c r="C252" s="30">
        <f>'Treasury Yields by Qtr'!C7+'Long Term Spreads by Qtr'!C251/10000</f>
        <v>0.16828576598800002</v>
      </c>
      <c r="D252" s="30">
        <f>'Treasury Yields by Qtr'!D7+'Long Term Spreads by Qtr'!D251/10000</f>
        <v>0.16556648497766668</v>
      </c>
      <c r="E252" s="30">
        <f>'Treasury Yields by Qtr'!E7+'Long Term Spreads by Qtr'!E251/10000</f>
        <v>0.16469256893966666</v>
      </c>
      <c r="F252" s="30">
        <f>'Treasury Yields by Qtr'!F7+'Long Term Spreads by Qtr'!F251/10000</f>
        <v>0.16312517804033336</v>
      </c>
      <c r="G252" s="30">
        <f>'Treasury Yields by Qtr'!G7+'Long Term Spreads by Qtr'!G251/10000</f>
        <v>0.165351019115</v>
      </c>
      <c r="H252" s="30">
        <f>'Treasury Yields by Qtr'!H7+'Long Term Spreads by Qtr'!H251/10000</f>
        <v>0.1610114200293333</v>
      </c>
      <c r="I252" s="30">
        <f>'Treasury Yields by Qtr'!I7+'Long Term Spreads by Qtr'!I251/10000</f>
        <v>0.15774429907233334</v>
      </c>
      <c r="J252" s="30">
        <f>'Treasury Yields by Qtr'!J7+'Long Term Spreads by Qtr'!J251/10000</f>
        <v>0.157063042476</v>
      </c>
    </row>
    <row r="253" spans="1:10" x14ac:dyDescent="0.25">
      <c r="A253" s="79">
        <f t="shared" ref="A253:A280" si="7">A252+1</f>
        <v>3</v>
      </c>
      <c r="B253" s="30">
        <f>'Treasury Yields by Qtr'!B8+'Long Term Spreads by Qtr'!B252/10000</f>
        <v>0.17336400389343617</v>
      </c>
      <c r="C253" s="30">
        <f>'Treasury Yields by Qtr'!C8+'Long Term Spreads by Qtr'!C252/10000</f>
        <v>0.17262361363200002</v>
      </c>
      <c r="D253" s="30">
        <f>'Treasury Yields by Qtr'!D8+'Long Term Spreads by Qtr'!D252/10000</f>
        <v>0.16889934473166668</v>
      </c>
      <c r="E253" s="30">
        <f>'Treasury Yields by Qtr'!E8+'Long Term Spreads by Qtr'!E252/10000</f>
        <v>0.16839738161766665</v>
      </c>
      <c r="F253" s="30">
        <f>'Treasury Yields by Qtr'!F8+'Long Term Spreads by Qtr'!F252/10000</f>
        <v>0.16601703053233335</v>
      </c>
      <c r="G253" s="30">
        <f>'Treasury Yields by Qtr'!G8+'Long Term Spreads by Qtr'!G252/10000</f>
        <v>0.167959463802</v>
      </c>
      <c r="H253" s="30">
        <f>'Treasury Yields by Qtr'!H8+'Long Term Spreads by Qtr'!H252/10000</f>
        <v>0.16237686777233329</v>
      </c>
      <c r="I253" s="30">
        <f>'Treasury Yields by Qtr'!I8+'Long Term Spreads by Qtr'!I252/10000</f>
        <v>0.15907496266933333</v>
      </c>
      <c r="J253" s="30">
        <f>'Treasury Yields by Qtr'!J8+'Long Term Spreads by Qtr'!J252/10000</f>
        <v>0.15842035197599999</v>
      </c>
    </row>
    <row r="254" spans="1:10" x14ac:dyDescent="0.25">
      <c r="A254" s="79">
        <f t="shared" si="7"/>
        <v>4</v>
      </c>
      <c r="B254" s="30">
        <f>'Treasury Yields by Qtr'!B9+'Long Term Spreads by Qtr'!B253/10000</f>
        <v>0.17745666696418658</v>
      </c>
      <c r="C254" s="30">
        <f>'Treasury Yields by Qtr'!C9+'Long Term Spreads by Qtr'!C253/10000</f>
        <v>0.175860605478</v>
      </c>
      <c r="D254" s="30">
        <f>'Treasury Yields by Qtr'!D9+'Long Term Spreads by Qtr'!D253/10000</f>
        <v>0.17179260623666667</v>
      </c>
      <c r="E254" s="30">
        <f>'Treasury Yields by Qtr'!E9+'Long Term Spreads by Qtr'!E253/10000</f>
        <v>0.17194342963866666</v>
      </c>
      <c r="F254" s="30">
        <f>'Treasury Yields by Qtr'!F9+'Long Term Spreads by Qtr'!F253/10000</f>
        <v>0.16855125492433334</v>
      </c>
      <c r="G254" s="30">
        <f>'Treasury Yields by Qtr'!G9+'Long Term Spreads by Qtr'!G253/10000</f>
        <v>0.17068602808799999</v>
      </c>
      <c r="H254" s="30">
        <f>'Treasury Yields by Qtr'!H9+'Long Term Spreads by Qtr'!H253/10000</f>
        <v>0.16448820077933329</v>
      </c>
      <c r="I254" s="30">
        <f>'Treasury Yields by Qtr'!I9+'Long Term Spreads by Qtr'!I253/10000</f>
        <v>0.16074748969633335</v>
      </c>
      <c r="J254" s="30">
        <f>'Treasury Yields by Qtr'!J9+'Long Term Spreads by Qtr'!J253/10000</f>
        <v>0.159946949482</v>
      </c>
    </row>
    <row r="255" spans="1:10" x14ac:dyDescent="0.25">
      <c r="A255" s="79">
        <f t="shared" si="7"/>
        <v>5</v>
      </c>
      <c r="B255" s="30">
        <f>'Treasury Yields by Qtr'!B10+'Long Term Spreads by Qtr'!B254/10000</f>
        <v>0.18033778430882808</v>
      </c>
      <c r="C255" s="30">
        <f>'Treasury Yields by Qtr'!C10+'Long Term Spreads by Qtr'!C254/10000</f>
        <v>0.17807218571</v>
      </c>
      <c r="D255" s="30">
        <f>'Treasury Yields by Qtr'!D10+'Long Term Spreads by Qtr'!D254/10000</f>
        <v>0.17395153067166669</v>
      </c>
      <c r="E255" s="30">
        <f>'Treasury Yields by Qtr'!E10+'Long Term Spreads by Qtr'!E254/10000</f>
        <v>0.17490761941166666</v>
      </c>
      <c r="F255" s="30">
        <f>'Treasury Yields by Qtr'!F10+'Long Term Spreads by Qtr'!F254/10000</f>
        <v>0.17075602588233335</v>
      </c>
      <c r="G255" s="30">
        <f>'Treasury Yields by Qtr'!G10+'Long Term Spreads by Qtr'!G254/10000</f>
        <v>0.172674832492</v>
      </c>
      <c r="H255" s="30">
        <f>'Treasury Yields by Qtr'!H10+'Long Term Spreads by Qtr'!H254/10000</f>
        <v>0.16613382765233331</v>
      </c>
      <c r="I255" s="30">
        <f>'Treasury Yields by Qtr'!I10+'Long Term Spreads by Qtr'!I254/10000</f>
        <v>0.16207762675333334</v>
      </c>
      <c r="J255" s="30">
        <f>'Treasury Yields by Qtr'!J10+'Long Term Spreads by Qtr'!J254/10000</f>
        <v>0.16121332809899999</v>
      </c>
    </row>
    <row r="256" spans="1:10" x14ac:dyDescent="0.25">
      <c r="A256" s="79">
        <f t="shared" si="7"/>
        <v>6</v>
      </c>
      <c r="B256" s="30">
        <f>'Treasury Yields by Qtr'!B11+'Long Term Spreads by Qtr'!B255/10000</f>
        <v>0.18250458806138078</v>
      </c>
      <c r="C256" s="30">
        <f>'Treasury Yields by Qtr'!C11+'Long Term Spreads by Qtr'!C255/10000</f>
        <v>0.17978774446700002</v>
      </c>
      <c r="D256" s="30">
        <f>'Treasury Yields by Qtr'!D11+'Long Term Spreads by Qtr'!D255/10000</f>
        <v>0.17562416381566667</v>
      </c>
      <c r="E256" s="30">
        <f>'Treasury Yields by Qtr'!E11+'Long Term Spreads by Qtr'!E255/10000</f>
        <v>0.17720168806466666</v>
      </c>
      <c r="F256" s="30">
        <f>'Treasury Yields by Qtr'!F11+'Long Term Spreads by Qtr'!F255/10000</f>
        <v>0.17282447548533336</v>
      </c>
      <c r="G256" s="30">
        <f>'Treasury Yields by Qtr'!G11+'Long Term Spreads by Qtr'!G255/10000</f>
        <v>0.17427286681900001</v>
      </c>
      <c r="H256" s="30">
        <f>'Treasury Yields by Qtr'!H11+'Long Term Spreads by Qtr'!H255/10000</f>
        <v>0.16794430970333329</v>
      </c>
      <c r="I256" s="30">
        <f>'Treasury Yields by Qtr'!I11+'Long Term Spreads by Qtr'!I255/10000</f>
        <v>0.16369577678933334</v>
      </c>
      <c r="J256" s="30">
        <f>'Treasury Yields by Qtr'!J11+'Long Term Spreads by Qtr'!J255/10000</f>
        <v>0.162590919276</v>
      </c>
    </row>
    <row r="257" spans="1:10" x14ac:dyDescent="0.25">
      <c r="A257" s="79">
        <f t="shared" si="7"/>
        <v>7</v>
      </c>
      <c r="B257" s="30">
        <f>'Treasury Yields by Qtr'!B12+'Long Term Spreads by Qtr'!B256/10000</f>
        <v>0.18422257527619579</v>
      </c>
      <c r="C257" s="30">
        <f>'Treasury Yields by Qtr'!C12+'Long Term Spreads by Qtr'!C256/10000</f>
        <v>0.18107585166200002</v>
      </c>
      <c r="D257" s="30">
        <f>'Treasury Yields by Qtr'!D12+'Long Term Spreads by Qtr'!D256/10000</f>
        <v>0.17694709754066668</v>
      </c>
      <c r="E257" s="30">
        <f>'Treasury Yields by Qtr'!E12+'Long Term Spreads by Qtr'!E256/10000</f>
        <v>0.17887740007766667</v>
      </c>
      <c r="F257" s="30">
        <f>'Treasury Yields by Qtr'!F12+'Long Term Spreads by Qtr'!F256/10000</f>
        <v>0.17442270998933335</v>
      </c>
      <c r="G257" s="30">
        <f>'Treasury Yields by Qtr'!G12+'Long Term Spreads by Qtr'!G256/10000</f>
        <v>0.17548114343899998</v>
      </c>
      <c r="H257" s="30">
        <f>'Treasury Yields by Qtr'!H12+'Long Term Spreads by Qtr'!H256/10000</f>
        <v>0.1693599963003333</v>
      </c>
      <c r="I257" s="30">
        <f>'Treasury Yields by Qtr'!I12+'Long Term Spreads by Qtr'!I256/10000</f>
        <v>0.16493834623533332</v>
      </c>
      <c r="J257" s="30">
        <f>'Treasury Yields by Qtr'!J12+'Long Term Spreads by Qtr'!J256/10000</f>
        <v>0.163650876477</v>
      </c>
    </row>
    <row r="258" spans="1:10" x14ac:dyDescent="0.25">
      <c r="A258" s="79">
        <f t="shared" si="7"/>
        <v>8</v>
      </c>
      <c r="B258" s="30">
        <f>'Treasury Yields by Qtr'!B13+'Long Term Spreads by Qtr'!B257/10000</f>
        <v>0.18563274194696958</v>
      </c>
      <c r="C258" s="30">
        <f>'Treasury Yields by Qtr'!C13+'Long Term Spreads by Qtr'!C257/10000</f>
        <v>0.182060505624</v>
      </c>
      <c r="D258" s="30">
        <f>'Treasury Yields by Qtr'!D13+'Long Term Spreads by Qtr'!D257/10000</f>
        <v>0.17802686505166668</v>
      </c>
      <c r="E258" s="30">
        <f>'Treasury Yields by Qtr'!E13+'Long Term Spreads by Qtr'!E257/10000</f>
        <v>0.18012865931466665</v>
      </c>
      <c r="F258" s="30">
        <f>'Treasury Yields by Qtr'!F13+'Long Term Spreads by Qtr'!F257/10000</f>
        <v>0.17563837270633337</v>
      </c>
      <c r="G258" s="30">
        <f>'Treasury Yields by Qtr'!G13+'Long Term Spreads by Qtr'!G257/10000</f>
        <v>0.176414522883</v>
      </c>
      <c r="H258" s="30">
        <f>'Treasury Yields by Qtr'!H13+'Long Term Spreads by Qtr'!H257/10000</f>
        <v>0.1703774285343333</v>
      </c>
      <c r="I258" s="30">
        <f>'Treasury Yields by Qtr'!I13+'Long Term Spreads by Qtr'!I257/10000</f>
        <v>0.16578657332633334</v>
      </c>
      <c r="J258" s="30">
        <f>'Treasury Yields by Qtr'!J13+'Long Term Spreads by Qtr'!J257/10000</f>
        <v>0.164425947638</v>
      </c>
    </row>
    <row r="259" spans="1:10" x14ac:dyDescent="0.25">
      <c r="A259" s="79">
        <f t="shared" si="7"/>
        <v>9</v>
      </c>
      <c r="B259" s="30">
        <f>'Treasury Yields by Qtr'!B14+'Long Term Spreads by Qtr'!B258/10000</f>
        <v>0.18681397061943678</v>
      </c>
      <c r="C259" s="30">
        <f>'Treasury Yields by Qtr'!C14+'Long Term Spreads by Qtr'!C258/10000</f>
        <v>0.18284244811600001</v>
      </c>
      <c r="D259" s="30">
        <f>'Treasury Yields by Qtr'!D14+'Long Term Spreads by Qtr'!D258/10000</f>
        <v>0.17893463387766667</v>
      </c>
      <c r="E259" s="30">
        <f>'Treasury Yields by Qtr'!E14+'Long Term Spreads by Qtr'!E258/10000</f>
        <v>0.18111953696866667</v>
      </c>
      <c r="F259" s="30">
        <f>'Treasury Yields by Qtr'!F14+'Long Term Spreads by Qtr'!F258/10000</f>
        <v>0.17661639789933337</v>
      </c>
      <c r="G259" s="30">
        <f>'Treasury Yields by Qtr'!G14+'Long Term Spreads by Qtr'!G258/10000</f>
        <v>0.177175921116</v>
      </c>
      <c r="H259" s="30">
        <f>'Treasury Yields by Qtr'!H14+'Long Term Spreads by Qtr'!H258/10000</f>
        <v>0.17115073677333331</v>
      </c>
      <c r="I259" s="30">
        <f>'Treasury Yields by Qtr'!I14+'Long Term Spreads by Qtr'!I258/10000</f>
        <v>0.16640386867433332</v>
      </c>
      <c r="J259" s="30">
        <f>'Treasury Yields by Qtr'!J14+'Long Term Spreads by Qtr'!J258/10000</f>
        <v>0.16503386136699999</v>
      </c>
    </row>
    <row r="260" spans="1:10" x14ac:dyDescent="0.25">
      <c r="A260" s="79">
        <f t="shared" si="7"/>
        <v>10</v>
      </c>
      <c r="B260" s="30">
        <f>'Treasury Yields by Qtr'!B15+'Long Term Spreads by Qtr'!B259/10000</f>
        <v>0.1878114338991094</v>
      </c>
      <c r="C260" s="30">
        <f>'Treasury Yields by Qtr'!C15+'Long Term Spreads by Qtr'!C259/10000</f>
        <v>0.18348194821700001</v>
      </c>
      <c r="D260" s="30">
        <f>'Treasury Yields by Qtr'!D15+'Long Term Spreads by Qtr'!D259/10000</f>
        <v>0.17971190553266669</v>
      </c>
      <c r="E260" s="30">
        <f>'Treasury Yields by Qtr'!E15+'Long Term Spreads by Qtr'!E259/10000</f>
        <v>0.18194909219966665</v>
      </c>
      <c r="F260" s="30">
        <f>'Treasury Yields by Qtr'!F15+'Long Term Spreads by Qtr'!F259/10000</f>
        <v>0.17743768397933335</v>
      </c>
      <c r="G260" s="30">
        <f>'Treasury Yields by Qtr'!G15+'Long Term Spreads by Qtr'!G259/10000</f>
        <v>0.177822207914</v>
      </c>
      <c r="H260" s="30">
        <f>'Treasury Yields by Qtr'!H15+'Long Term Spreads by Qtr'!H259/10000</f>
        <v>0.1717810148723333</v>
      </c>
      <c r="I260" s="30">
        <f>'Treasury Yields by Qtr'!I15+'Long Term Spreads by Qtr'!I259/10000</f>
        <v>0.16689650453933333</v>
      </c>
      <c r="J260" s="30">
        <f>'Treasury Yields by Qtr'!J15+'Long Term Spreads by Qtr'!J259/10000</f>
        <v>0.16555159684499998</v>
      </c>
    </row>
    <row r="261" spans="1:10" x14ac:dyDescent="0.25">
      <c r="A261" s="79">
        <f t="shared" si="7"/>
        <v>11</v>
      </c>
      <c r="B261" s="30">
        <f>'Treasury Yields by Qtr'!B16+'Long Term Spreads by Qtr'!B260/10000</f>
        <v>0.18865107135709039</v>
      </c>
      <c r="C261" s="30">
        <f>'Treasury Yields by Qtr'!C16+'Long Term Spreads by Qtr'!C260/10000</f>
        <v>0.18401687818000001</v>
      </c>
      <c r="D261" s="30">
        <f>'Treasury Yields by Qtr'!D16+'Long Term Spreads by Qtr'!D260/10000</f>
        <v>0.18038463651566669</v>
      </c>
      <c r="E261" s="30">
        <f>'Treasury Yields by Qtr'!E16+'Long Term Spreads by Qtr'!E260/10000</f>
        <v>0.18268228387166666</v>
      </c>
      <c r="F261" s="30">
        <f>'Treasury Yields by Qtr'!F16+'Long Term Spreads by Qtr'!F260/10000</f>
        <v>0.17816051413533335</v>
      </c>
      <c r="G261" s="30">
        <f>'Treasury Yields by Qtr'!G16+'Long Term Spreads by Qtr'!G260/10000</f>
        <v>0.17839482688299999</v>
      </c>
      <c r="H261" s="30">
        <f>'Treasury Yields by Qtr'!H16+'Long Term Spreads by Qtr'!H260/10000</f>
        <v>0.17233151317833331</v>
      </c>
      <c r="I261" s="30">
        <f>'Treasury Yields by Qtr'!I16+'Long Term Spreads by Qtr'!I260/10000</f>
        <v>0.16733149463233332</v>
      </c>
      <c r="J261" s="30">
        <f>'Treasury Yields by Qtr'!J16+'Long Term Spreads by Qtr'!J260/10000</f>
        <v>0.166027514614</v>
      </c>
    </row>
    <row r="262" spans="1:10" x14ac:dyDescent="0.25">
      <c r="A262" s="79">
        <f t="shared" si="7"/>
        <v>12</v>
      </c>
      <c r="B262" s="30">
        <f>'Treasury Yields by Qtr'!B17+'Long Term Spreads by Qtr'!B261/10000</f>
        <v>0.18935456689791058</v>
      </c>
      <c r="C262" s="30">
        <f>'Treasury Yields by Qtr'!C17+'Long Term Spreads by Qtr'!C261/10000</f>
        <v>0.18447370224500001</v>
      </c>
      <c r="D262" s="30">
        <f>'Treasury Yields by Qtr'!D17+'Long Term Spreads by Qtr'!D261/10000</f>
        <v>0.18097133729166667</v>
      </c>
      <c r="E262" s="30">
        <f>'Treasury Yields by Qtr'!E17+'Long Term Spreads by Qtr'!E261/10000</f>
        <v>0.18336080650266667</v>
      </c>
      <c r="F262" s="30">
        <f>'Treasury Yields by Qtr'!F17+'Long Term Spreads by Qtr'!F261/10000</f>
        <v>0.17882262115133335</v>
      </c>
      <c r="G262" s="30">
        <f>'Treasury Yields by Qtr'!G17+'Long Term Spreads by Qtr'!G261/10000</f>
        <v>0.17892065945799998</v>
      </c>
      <c r="H262" s="30">
        <f>'Treasury Yields by Qtr'!H17+'Long Term Spreads by Qtr'!H261/10000</f>
        <v>0.17284755844033331</v>
      </c>
      <c r="I262" s="30">
        <f>'Treasury Yields by Qtr'!I17+'Long Term Spreads by Qtr'!I261/10000</f>
        <v>0.16775659041533333</v>
      </c>
      <c r="J262" s="30">
        <f>'Treasury Yields by Qtr'!J17+'Long Term Spreads by Qtr'!J261/10000</f>
        <v>0.16649659597700001</v>
      </c>
    </row>
    <row r="263" spans="1:10" x14ac:dyDescent="0.25">
      <c r="A263" s="79">
        <f t="shared" si="7"/>
        <v>13</v>
      </c>
      <c r="B263" s="30">
        <f>'Treasury Yields by Qtr'!B18+'Long Term Spreads by Qtr'!B262/10000</f>
        <v>0.18995112580731169</v>
      </c>
      <c r="C263" s="30">
        <f>'Treasury Yields by Qtr'!C18+'Long Term Spreads by Qtr'!C262/10000</f>
        <v>0.184871898699</v>
      </c>
      <c r="D263" s="30">
        <f>'Treasury Yields by Qtr'!D18+'Long Term Spreads by Qtr'!D262/10000</f>
        <v>0.18148984516666669</v>
      </c>
      <c r="E263" s="30">
        <f>'Treasury Yields by Qtr'!E18+'Long Term Spreads by Qtr'!E262/10000</f>
        <v>0.18399875233366667</v>
      </c>
      <c r="F263" s="30">
        <f>'Treasury Yields by Qtr'!F18+'Long Term Spreads by Qtr'!F262/10000</f>
        <v>0.17944863724533336</v>
      </c>
      <c r="G263" s="30">
        <f>'Treasury Yields by Qtr'!G18+'Long Term Spreads by Qtr'!G262/10000</f>
        <v>0.17941572094399999</v>
      </c>
      <c r="H263" s="30">
        <f>'Treasury Yields by Qtr'!H18+'Long Term Spreads by Qtr'!H262/10000</f>
        <v>0.17335745505433331</v>
      </c>
      <c r="I263" s="30">
        <f>'Treasury Yields by Qtr'!I18+'Long Term Spreads by Qtr'!I262/10000</f>
        <v>0.16820286239133334</v>
      </c>
      <c r="J263" s="30">
        <f>'Treasury Yields by Qtr'!J18+'Long Term Spreads by Qtr'!J262/10000</f>
        <v>0.16697928997099998</v>
      </c>
    </row>
    <row r="264" spans="1:10" x14ac:dyDescent="0.25">
      <c r="A264" s="79">
        <f t="shared" si="7"/>
        <v>14</v>
      </c>
      <c r="B264" s="30">
        <f>'Treasury Yields by Qtr'!B19+'Long Term Spreads by Qtr'!B263/10000</f>
        <v>0.1904641879082199</v>
      </c>
      <c r="C264" s="30">
        <f>'Treasury Yields by Qtr'!C19+'Long Term Spreads by Qtr'!C263/10000</f>
        <v>0.18522567464400003</v>
      </c>
      <c r="D264" s="30">
        <f>'Treasury Yields by Qtr'!D19+'Long Term Spreads by Qtr'!D263/10000</f>
        <v>0.18195323410766667</v>
      </c>
      <c r="E264" s="30">
        <f>'Treasury Yields by Qtr'!E19+'Long Term Spreads by Qtr'!E263/10000</f>
        <v>0.18460002479166665</v>
      </c>
      <c r="F264" s="30">
        <f>'Treasury Yields by Qtr'!F19+'Long Term Spreads by Qtr'!F263/10000</f>
        <v>0.18004126377933335</v>
      </c>
      <c r="G264" s="30">
        <f>'Treasury Yields by Qtr'!G19+'Long Term Spreads by Qtr'!G263/10000</f>
        <v>0.17988304430899998</v>
      </c>
      <c r="H264" s="30">
        <f>'Treasury Yields by Qtr'!H19+'Long Term Spreads by Qtr'!H263/10000</f>
        <v>0.17387525903233331</v>
      </c>
      <c r="I264" s="30">
        <f>'Treasury Yields by Qtr'!I19+'Long Term Spreads by Qtr'!I263/10000</f>
        <v>0.16868201551833334</v>
      </c>
      <c r="J264" s="30">
        <f>'Treasury Yields by Qtr'!J19+'Long Term Spreads by Qtr'!J263/10000</f>
        <v>0.16747831708499999</v>
      </c>
    </row>
    <row r="265" spans="1:10" x14ac:dyDescent="0.25">
      <c r="A265" s="79">
        <f t="shared" si="7"/>
        <v>15</v>
      </c>
      <c r="B265" s="30">
        <f>'Treasury Yields by Qtr'!B20+'Long Term Spreads by Qtr'!B264/10000</f>
        <v>0.19091041750749188</v>
      </c>
      <c r="C265" s="30">
        <f>'Treasury Yields by Qtr'!C20+'Long Term Spreads by Qtr'!C264/10000</f>
        <v>0.18554522104500001</v>
      </c>
      <c r="D265" s="30">
        <f>'Treasury Yields by Qtr'!D20+'Long Term Spreads by Qtr'!D264/10000</f>
        <v>0.18237131918366667</v>
      </c>
      <c r="E265" s="30">
        <f>'Treasury Yields by Qtr'!E20+'Long Term Spreads by Qtr'!E264/10000</f>
        <v>0.18516754146466666</v>
      </c>
      <c r="F265" s="30">
        <f>'Treasury Yields by Qtr'!F20+'Long Term Spreads by Qtr'!F264/10000</f>
        <v>0.18060515156433335</v>
      </c>
      <c r="G265" s="30">
        <f>'Treasury Yields by Qtr'!G20+'Long Term Spreads by Qtr'!G264/10000</f>
        <v>0.180327775149</v>
      </c>
      <c r="H265" s="30">
        <f>'Treasury Yields by Qtr'!H20+'Long Term Spreads by Qtr'!H264/10000</f>
        <v>0.1743956678633333</v>
      </c>
      <c r="I265" s="30">
        <f>'Treasury Yields by Qtr'!I20+'Long Term Spreads by Qtr'!I264/10000</f>
        <v>0.16918342344633333</v>
      </c>
      <c r="J265" s="30">
        <f>'Treasury Yields by Qtr'!J20+'Long Term Spreads by Qtr'!J264/10000</f>
        <v>0.167983919797</v>
      </c>
    </row>
    <row r="266" spans="1:10" x14ac:dyDescent="0.25">
      <c r="A266" s="79">
        <f t="shared" si="7"/>
        <v>16</v>
      </c>
      <c r="B266" s="30">
        <f>'Treasury Yields by Qtr'!B21+'Long Term Spreads by Qtr'!B265/10000</f>
        <v>0.19130287719815009</v>
      </c>
      <c r="C266" s="30">
        <f>'Treasury Yields by Qtr'!C21+'Long Term Spreads by Qtr'!C265/10000</f>
        <v>0.185838613077</v>
      </c>
      <c r="D266" s="30">
        <f>'Treasury Yields by Qtr'!D21+'Long Term Spreads by Qtr'!D265/10000</f>
        <v>0.18275120377266668</v>
      </c>
      <c r="E266" s="30">
        <f>'Treasury Yields by Qtr'!E21+'Long Term Spreads by Qtr'!E265/10000</f>
        <v>0.18570285833866668</v>
      </c>
      <c r="F266" s="30">
        <f>'Treasury Yields by Qtr'!F21+'Long Term Spreads by Qtr'!F265/10000</f>
        <v>0.18114187626933337</v>
      </c>
      <c r="G266" s="30">
        <f>'Treasury Yields by Qtr'!G21+'Long Term Spreads by Qtr'!G265/10000</f>
        <v>0.18075252128199998</v>
      </c>
      <c r="H266" s="30">
        <f>'Treasury Yields by Qtr'!H21+'Long Term Spreads by Qtr'!H265/10000</f>
        <v>0.1749148575973333</v>
      </c>
      <c r="I266" s="30">
        <f>'Treasury Yields by Qtr'!I21+'Long Term Spreads by Qtr'!I265/10000</f>
        <v>0.16969882353833332</v>
      </c>
      <c r="J266" s="30">
        <f>'Treasury Yields by Qtr'!J21+'Long Term Spreads by Qtr'!J265/10000</f>
        <v>0.168489780344</v>
      </c>
    </row>
    <row r="267" spans="1:10" x14ac:dyDescent="0.25">
      <c r="A267" s="79">
        <f t="shared" si="7"/>
        <v>17</v>
      </c>
      <c r="B267" s="30">
        <f>'Treasury Yields by Qtr'!B22+'Long Term Spreads by Qtr'!B266/10000</f>
        <v>0.19165144011323398</v>
      </c>
      <c r="C267" s="30">
        <f>'Treasury Yields by Qtr'!C22+'Long Term Spreads by Qtr'!C266/10000</f>
        <v>0.18611202496400001</v>
      </c>
      <c r="D267" s="30">
        <f>'Treasury Yields by Qtr'!D22+'Long Term Spreads by Qtr'!D266/10000</f>
        <v>0.18309830853266668</v>
      </c>
      <c r="E267" s="30">
        <f>'Treasury Yields by Qtr'!E22+'Long Term Spreads by Qtr'!E266/10000</f>
        <v>0.18620684789366665</v>
      </c>
      <c r="F267" s="30">
        <f>'Treasury Yields by Qtr'!F22+'Long Term Spreads by Qtr'!F266/10000</f>
        <v>0.18165395238333334</v>
      </c>
      <c r="G267" s="30">
        <f>'Treasury Yields by Qtr'!G22+'Long Term Spreads by Qtr'!G266/10000</f>
        <v>0.18116026526499998</v>
      </c>
      <c r="H267" s="30">
        <f>'Treasury Yields by Qtr'!H22+'Long Term Spreads by Qtr'!H266/10000</f>
        <v>0.17542576042233329</v>
      </c>
      <c r="I267" s="30">
        <f>'Treasury Yields by Qtr'!I22+'Long Term Spreads by Qtr'!I266/10000</f>
        <v>0.17021772819433334</v>
      </c>
      <c r="J267" s="30">
        <f>'Treasury Yields by Qtr'!J22+'Long Term Spreads by Qtr'!J266/10000</f>
        <v>0.168986456447</v>
      </c>
    </row>
    <row r="268" spans="1:10" x14ac:dyDescent="0.25">
      <c r="A268" s="79">
        <f t="shared" si="7"/>
        <v>18</v>
      </c>
      <c r="B268" s="30">
        <f>'Treasury Yields by Qtr'!B23+'Long Term Spreads by Qtr'!B267/10000</f>
        <v>0.1919640059483112</v>
      </c>
      <c r="C268" s="30">
        <f>'Treasury Yields by Qtr'!C23+'Long Term Spreads by Qtr'!C267/10000</f>
        <v>0.186370450006</v>
      </c>
      <c r="D268" s="30">
        <f>'Treasury Yields by Qtr'!D23+'Long Term Spreads by Qtr'!D267/10000</f>
        <v>0.18341640622666669</v>
      </c>
      <c r="E268" s="30">
        <f>'Treasury Yields by Qtr'!E23+'Long Term Spreads by Qtr'!E267/10000</f>
        <v>0.18667920894466666</v>
      </c>
      <c r="F268" s="30">
        <f>'Treasury Yields by Qtr'!F23+'Long Term Spreads by Qtr'!F267/10000</f>
        <v>0.18213888015133334</v>
      </c>
      <c r="G268" s="30">
        <f>'Treasury Yields by Qtr'!G23+'Long Term Spreads by Qtr'!G267/10000</f>
        <v>0.18154990104300001</v>
      </c>
      <c r="H268" s="30">
        <f>'Treasury Yields by Qtr'!H23+'Long Term Spreads by Qtr'!H267/10000</f>
        <v>0.17592602783633329</v>
      </c>
      <c r="I268" s="30">
        <f>'Treasury Yields by Qtr'!I23+'Long Term Spreads by Qtr'!I267/10000</f>
        <v>0.17073517924633333</v>
      </c>
      <c r="J268" s="30">
        <f>'Treasury Yields by Qtr'!J23+'Long Term Spreads by Qtr'!J267/10000</f>
        <v>0.16947010238299998</v>
      </c>
    </row>
    <row r="269" spans="1:10" x14ac:dyDescent="0.25">
      <c r="A269" s="79">
        <f t="shared" si="7"/>
        <v>19</v>
      </c>
      <c r="B269" s="30">
        <f>'Treasury Yields by Qtr'!B24+'Long Term Spreads by Qtr'!B268/10000</f>
        <v>0.19224643008878348</v>
      </c>
      <c r="C269" s="30">
        <f>'Treasury Yields by Qtr'!C24+'Long Term Spreads by Qtr'!C268/10000</f>
        <v>0.18661768484800001</v>
      </c>
      <c r="D269" s="30">
        <f>'Treasury Yields by Qtr'!D24+'Long Term Spreads by Qtr'!D268/10000</f>
        <v>0.18370866540066669</v>
      </c>
      <c r="E269" s="30">
        <f>'Treasury Yields by Qtr'!E24+'Long Term Spreads by Qtr'!E268/10000</f>
        <v>0.18711967725766665</v>
      </c>
      <c r="F269" s="30">
        <f>'Treasury Yields by Qtr'!F24+'Long Term Spreads by Qtr'!F268/10000</f>
        <v>0.18259808007633335</v>
      </c>
      <c r="G269" s="30">
        <f>'Treasury Yields by Qtr'!G24+'Long Term Spreads by Qtr'!G268/10000</f>
        <v>0.18192346177399998</v>
      </c>
      <c r="H269" s="30">
        <f>'Treasury Yields by Qtr'!H24+'Long Term Spreads by Qtr'!H268/10000</f>
        <v>0.1764123988553333</v>
      </c>
      <c r="I269" s="30">
        <f>'Treasury Yields by Qtr'!I24+'Long Term Spreads by Qtr'!I268/10000</f>
        <v>0.17124611801033335</v>
      </c>
      <c r="J269" s="30">
        <f>'Treasury Yields by Qtr'!J24+'Long Term Spreads by Qtr'!J268/10000</f>
        <v>0.16993589379899998</v>
      </c>
    </row>
    <row r="270" spans="1:10" x14ac:dyDescent="0.25">
      <c r="A270" s="79">
        <f t="shared" si="7"/>
        <v>20</v>
      </c>
      <c r="B270" s="30">
        <f>'Treasury Yields by Qtr'!B25+'Long Term Spreads by Qtr'!B269/10000</f>
        <v>0.19250392971925118</v>
      </c>
      <c r="C270" s="30">
        <f>'Treasury Yields by Qtr'!C25+'Long Term Spreads by Qtr'!C269/10000</f>
        <v>0.18685712408100003</v>
      </c>
      <c r="D270" s="30">
        <f>'Treasury Yields by Qtr'!D25+'Long Term Spreads by Qtr'!D269/10000</f>
        <v>0.18397741090866668</v>
      </c>
      <c r="E270" s="30">
        <f>'Treasury Yields by Qtr'!E25+'Long Term Spreads by Qtr'!E269/10000</f>
        <v>0.18752737256566665</v>
      </c>
      <c r="F270" s="30">
        <f>'Treasury Yields by Qtr'!F25+'Long Term Spreads by Qtr'!F269/10000</f>
        <v>0.18303104504933335</v>
      </c>
      <c r="G270" s="30">
        <f>'Treasury Yields by Qtr'!G25+'Long Term Spreads by Qtr'!G269/10000</f>
        <v>0.18228122448699999</v>
      </c>
      <c r="H270" s="30">
        <f>'Treasury Yields by Qtr'!H25+'Long Term Spreads by Qtr'!H269/10000</f>
        <v>0.1768831452053333</v>
      </c>
      <c r="I270" s="30">
        <f>'Treasury Yields by Qtr'!I25+'Long Term Spreads by Qtr'!I269/10000</f>
        <v>0.17174718736933334</v>
      </c>
      <c r="J270" s="30">
        <f>'Treasury Yields by Qtr'!J25+'Long Term Spreads by Qtr'!J269/10000</f>
        <v>0.17038096045000001</v>
      </c>
    </row>
    <row r="271" spans="1:10" x14ac:dyDescent="0.25">
      <c r="A271" s="79">
        <f t="shared" si="7"/>
        <v>21</v>
      </c>
      <c r="B271" s="30">
        <f>'Treasury Yields by Qtr'!B26+'Long Term Spreads by Qtr'!B270/10000</f>
        <v>0.19274064921046469</v>
      </c>
      <c r="C271" s="30">
        <f>'Treasury Yields by Qtr'!C26+'Long Term Spreads by Qtr'!C270/10000</f>
        <v>0.18709157087200001</v>
      </c>
      <c r="D271" s="30">
        <f>'Treasury Yields by Qtr'!D26+'Long Term Spreads by Qtr'!D270/10000</f>
        <v>0.18422450178766669</v>
      </c>
      <c r="E271" s="30">
        <f>'Treasury Yields by Qtr'!E26+'Long Term Spreads by Qtr'!E270/10000</f>
        <v>0.18790118631266667</v>
      </c>
      <c r="F271" s="30">
        <f>'Treasury Yields by Qtr'!F26+'Long Term Spreads by Qtr'!F270/10000</f>
        <v>0.18344270212033337</v>
      </c>
      <c r="G271" s="30">
        <f>'Treasury Yields by Qtr'!G26+'Long Term Spreads by Qtr'!G270/10000</f>
        <v>0.18262848981300001</v>
      </c>
      <c r="H271" s="30">
        <f>'Treasury Yields by Qtr'!H26+'Long Term Spreads by Qtr'!H270/10000</f>
        <v>0.1773372980403333</v>
      </c>
      <c r="I271" s="30">
        <f>'Treasury Yields by Qtr'!I26+'Long Term Spreads by Qtr'!I270/10000</f>
        <v>0.17223617571433333</v>
      </c>
      <c r="J271" s="30">
        <f>'Treasury Yields by Qtr'!J26+'Long Term Spreads by Qtr'!J270/10000</f>
        <v>0.17080250985499998</v>
      </c>
    </row>
    <row r="272" spans="1:10" x14ac:dyDescent="0.25">
      <c r="A272" s="79">
        <f t="shared" si="7"/>
        <v>22</v>
      </c>
      <c r="B272" s="30">
        <f>'Treasury Yields by Qtr'!B27+'Long Term Spreads by Qtr'!B271/10000</f>
        <v>0.19296021552542739</v>
      </c>
      <c r="C272" s="30">
        <f>'Treasury Yields by Qtr'!C27+'Long Term Spreads by Qtr'!C271/10000</f>
        <v>0.18732348941800001</v>
      </c>
      <c r="D272" s="30">
        <f>'Treasury Yields by Qtr'!D27+'Long Term Spreads by Qtr'!D271/10000</f>
        <v>0.18445104006866669</v>
      </c>
      <c r="E272" s="30">
        <f>'Treasury Yields by Qtr'!E27+'Long Term Spreads by Qtr'!E271/10000</f>
        <v>0.18823921361766666</v>
      </c>
      <c r="F272" s="30">
        <f>'Treasury Yields by Qtr'!F27+'Long Term Spreads by Qtr'!F271/10000</f>
        <v>0.18382059672233336</v>
      </c>
      <c r="G272" s="30">
        <f>'Treasury Yields by Qtr'!G27+'Long Term Spreads by Qtr'!G271/10000</f>
        <v>0.182954975129</v>
      </c>
      <c r="H272" s="30">
        <f>'Treasury Yields by Qtr'!H27+'Long Term Spreads by Qtr'!H271/10000</f>
        <v>0.17776405441133331</v>
      </c>
      <c r="I272" s="30">
        <f>'Treasury Yields by Qtr'!I27+'Long Term Spreads by Qtr'!I271/10000</f>
        <v>0.17270165357733333</v>
      </c>
      <c r="J272" s="30">
        <f>'Treasury Yields by Qtr'!J27+'Long Term Spreads by Qtr'!J271/10000</f>
        <v>0.171190415564</v>
      </c>
    </row>
    <row r="273" spans="1:89" x14ac:dyDescent="0.25">
      <c r="A273" s="79">
        <f t="shared" si="7"/>
        <v>23</v>
      </c>
      <c r="B273" s="30">
        <f>'Treasury Yields by Qtr'!B28+'Long Term Spreads by Qtr'!B272/10000</f>
        <v>0.1931653227331418</v>
      </c>
      <c r="C273" s="30">
        <f>'Treasury Yields by Qtr'!C28+'Long Term Spreads by Qtr'!C272/10000</f>
        <v>0.18755478063600001</v>
      </c>
      <c r="D273" s="30">
        <f>'Treasury Yields by Qtr'!D28+'Long Term Spreads by Qtr'!D272/10000</f>
        <v>0.18465812026866668</v>
      </c>
      <c r="E273" s="30">
        <f>'Treasury Yields by Qtr'!E28+'Long Term Spreads by Qtr'!E272/10000</f>
        <v>0.18853978934666665</v>
      </c>
      <c r="F273" s="30">
        <f>'Treasury Yields by Qtr'!F28+'Long Term Spreads by Qtr'!F272/10000</f>
        <v>0.18416926372633335</v>
      </c>
      <c r="G273" s="30">
        <f>'Treasury Yields by Qtr'!G28+'Long Term Spreads by Qtr'!G272/10000</f>
        <v>0.183265616016</v>
      </c>
      <c r="H273" s="30">
        <f>'Treasury Yields by Qtr'!H28+'Long Term Spreads by Qtr'!H272/10000</f>
        <v>0.17816542878533331</v>
      </c>
      <c r="I273" s="30">
        <f>'Treasury Yields by Qtr'!I28+'Long Term Spreads by Qtr'!I272/10000</f>
        <v>0.17314463311833334</v>
      </c>
      <c r="J273" s="30">
        <f>'Treasury Yields by Qtr'!J28+'Long Term Spreads by Qtr'!J272/10000</f>
        <v>0.171544921948</v>
      </c>
    </row>
    <row r="274" spans="1:89" x14ac:dyDescent="0.25">
      <c r="A274" s="79">
        <f t="shared" si="7"/>
        <v>24</v>
      </c>
      <c r="B274" s="30">
        <f>'Treasury Yields by Qtr'!B29+'Long Term Spreads by Qtr'!B273/10000</f>
        <v>0.1933586817233951</v>
      </c>
      <c r="C274" s="30">
        <f>'Treasury Yields by Qtr'!C29+'Long Term Spreads by Qtr'!C273/10000</f>
        <v>0.18778741454600001</v>
      </c>
      <c r="D274" s="30">
        <f>'Treasury Yields by Qtr'!D29+'Long Term Spreads by Qtr'!D273/10000</f>
        <v>0.18484643965366668</v>
      </c>
      <c r="E274" s="30">
        <f>'Treasury Yields by Qtr'!E29+'Long Term Spreads by Qtr'!E273/10000</f>
        <v>0.18880082227966666</v>
      </c>
      <c r="F274" s="30">
        <f>'Treasury Yields by Qtr'!F29+'Long Term Spreads by Qtr'!F273/10000</f>
        <v>0.18448728992033336</v>
      </c>
      <c r="G274" s="30">
        <f>'Treasury Yields by Qtr'!G29+'Long Term Spreads by Qtr'!G273/10000</f>
        <v>0.18355988688699998</v>
      </c>
      <c r="H274" s="30">
        <f>'Treasury Yields by Qtr'!H29+'Long Term Spreads by Qtr'!H273/10000</f>
        <v>0.17853961783033329</v>
      </c>
      <c r="I274" s="30">
        <f>'Treasury Yields by Qtr'!I29+'Long Term Spreads by Qtr'!I273/10000</f>
        <v>0.17356289913033335</v>
      </c>
      <c r="J274" s="30">
        <f>'Treasury Yields by Qtr'!J29+'Long Term Spreads by Qtr'!J273/10000</f>
        <v>0.17186332098899998</v>
      </c>
    </row>
    <row r="275" spans="1:89" x14ac:dyDescent="0.25">
      <c r="A275" s="79">
        <f t="shared" si="7"/>
        <v>25</v>
      </c>
      <c r="B275" s="30">
        <f>'Treasury Yields by Qtr'!B30+'Long Term Spreads by Qtr'!B274/10000</f>
        <v>0.1935425456591634</v>
      </c>
      <c r="C275" s="30">
        <f>'Treasury Yields by Qtr'!C30+'Long Term Spreads by Qtr'!C274/10000</f>
        <v>0.18802307443000002</v>
      </c>
      <c r="D275" s="30">
        <f>'Treasury Yields by Qtr'!D30+'Long Term Spreads by Qtr'!D274/10000</f>
        <v>0.18501657054966669</v>
      </c>
      <c r="E275" s="30">
        <f>'Treasury Yields by Qtr'!E30+'Long Term Spreads by Qtr'!E274/10000</f>
        <v>0.18902013094466666</v>
      </c>
      <c r="F275" s="30">
        <f>'Treasury Yields by Qtr'!F30+'Long Term Spreads by Qtr'!F274/10000</f>
        <v>0.18477371491633335</v>
      </c>
      <c r="G275" s="30">
        <f>'Treasury Yields by Qtr'!G30+'Long Term Spreads by Qtr'!G274/10000</f>
        <v>0.18383804298299999</v>
      </c>
      <c r="H275" s="30">
        <f>'Treasury Yields by Qtr'!H30+'Long Term Spreads by Qtr'!H274/10000</f>
        <v>0.1788816434093333</v>
      </c>
      <c r="I275" s="30">
        <f>'Treasury Yields by Qtr'!I30+'Long Term Spreads by Qtr'!I274/10000</f>
        <v>0.17395083805533335</v>
      </c>
      <c r="J275" s="30">
        <f>'Treasury Yields by Qtr'!J30+'Long Term Spreads by Qtr'!J274/10000</f>
        <v>0.17214016604099999</v>
      </c>
    </row>
    <row r="276" spans="1:89" x14ac:dyDescent="0.25">
      <c r="A276" s="79">
        <f t="shared" si="7"/>
        <v>26</v>
      </c>
      <c r="B276" s="30">
        <f>'Treasury Yields by Qtr'!B31+'Long Term Spreads by Qtr'!B275/10000</f>
        <v>0.1937190403315131</v>
      </c>
      <c r="C276" s="30">
        <f>'Treasury Yields by Qtr'!C31+'Long Term Spreads by Qtr'!C275/10000</f>
        <v>0.188263378664</v>
      </c>
      <c r="D276" s="30">
        <f>'Treasury Yields by Qtr'!D31+'Long Term Spreads by Qtr'!D275/10000</f>
        <v>0.18516859281566667</v>
      </c>
      <c r="E276" s="30">
        <f>'Treasury Yields by Qtr'!E31+'Long Term Spreads by Qtr'!E275/10000</f>
        <v>0.18919489168566667</v>
      </c>
      <c r="F276" s="30">
        <f>'Treasury Yields by Qtr'!F31+'Long Term Spreads by Qtr'!F275/10000</f>
        <v>0.18502502666033335</v>
      </c>
      <c r="G276" s="30">
        <f>'Treasury Yields by Qtr'!G31+'Long Term Spreads by Qtr'!G275/10000</f>
        <v>0.184097737555</v>
      </c>
      <c r="H276" s="30">
        <f>'Treasury Yields by Qtr'!H31+'Long Term Spreads by Qtr'!H275/10000</f>
        <v>0.17918974470633331</v>
      </c>
      <c r="I276" s="30">
        <f>'Treasury Yields by Qtr'!I31+'Long Term Spreads by Qtr'!I275/10000</f>
        <v>0.17430637155933335</v>
      </c>
      <c r="J276" s="30">
        <f>'Treasury Yields by Qtr'!J31+'Long Term Spreads by Qtr'!J275/10000</f>
        <v>0.17237293229299999</v>
      </c>
    </row>
    <row r="277" spans="1:89" x14ac:dyDescent="0.25">
      <c r="A277" s="79">
        <f t="shared" si="7"/>
        <v>27</v>
      </c>
      <c r="B277" s="30">
        <f>'Treasury Yields by Qtr'!B32+'Long Term Spreads by Qtr'!B276/10000</f>
        <v>0.19388971783915168</v>
      </c>
      <c r="C277" s="30">
        <f>'Treasury Yields by Qtr'!C32+'Long Term Spreads by Qtr'!C276/10000</f>
        <v>0.18850959382500002</v>
      </c>
      <c r="D277" s="30">
        <f>'Treasury Yields by Qtr'!D32+'Long Term Spreads by Qtr'!D276/10000</f>
        <v>0.18530274142166669</v>
      </c>
      <c r="E277" s="30">
        <f>'Treasury Yields by Qtr'!E32+'Long Term Spreads by Qtr'!E276/10000</f>
        <v>0.18932256011666665</v>
      </c>
      <c r="F277" s="30">
        <f>'Treasury Yields by Qtr'!F32+'Long Term Spreads by Qtr'!F276/10000</f>
        <v>0.18524018359933336</v>
      </c>
      <c r="G277" s="30">
        <f>'Treasury Yields by Qtr'!G32+'Long Term Spreads by Qtr'!G276/10000</f>
        <v>0.18433891126499999</v>
      </c>
      <c r="H277" s="30">
        <f>'Treasury Yields by Qtr'!H32+'Long Term Spreads by Qtr'!H276/10000</f>
        <v>0.1794608620423333</v>
      </c>
      <c r="I277" s="30">
        <f>'Treasury Yields by Qtr'!I32+'Long Term Spreads by Qtr'!I276/10000</f>
        <v>0.17462610283633334</v>
      </c>
      <c r="J277" s="30">
        <f>'Treasury Yields by Qtr'!J32+'Long Term Spreads by Qtr'!J276/10000</f>
        <v>0.17255781949099999</v>
      </c>
    </row>
    <row r="278" spans="1:89" x14ac:dyDescent="0.25">
      <c r="A278" s="79">
        <f t="shared" si="7"/>
        <v>28</v>
      </c>
      <c r="B278" s="30">
        <f>'Treasury Yields by Qtr'!B33+'Long Term Spreads by Qtr'!B277/10000</f>
        <v>0.1940563693448332</v>
      </c>
      <c r="C278" s="30">
        <f>'Treasury Yields by Qtr'!C33+'Long Term Spreads by Qtr'!C277/10000</f>
        <v>0.18876317003800003</v>
      </c>
      <c r="D278" s="30">
        <f>'Treasury Yields by Qtr'!D33+'Long Term Spreads by Qtr'!D277/10000</f>
        <v>0.18541902206266669</v>
      </c>
      <c r="E278" s="30">
        <f>'Treasury Yields by Qtr'!E33+'Long Term Spreads by Qtr'!E277/10000</f>
        <v>0.18940028001466666</v>
      </c>
      <c r="F278" s="30">
        <f>'Treasury Yields by Qtr'!F33+'Long Term Spreads by Qtr'!F277/10000</f>
        <v>0.18541688011033336</v>
      </c>
      <c r="G278" s="30">
        <f>'Treasury Yields by Qtr'!G33+'Long Term Spreads by Qtr'!G277/10000</f>
        <v>0.18456070510399999</v>
      </c>
      <c r="H278" s="30">
        <f>'Treasury Yields by Qtr'!H33+'Long Term Spreads by Qtr'!H277/10000</f>
        <v>0.17969254425933329</v>
      </c>
      <c r="I278" s="30">
        <f>'Treasury Yields by Qtr'!I33+'Long Term Spreads by Qtr'!I277/10000</f>
        <v>0.17490741563533332</v>
      </c>
      <c r="J278" s="30">
        <f>'Treasury Yields by Qtr'!J33+'Long Term Spreads by Qtr'!J277/10000</f>
        <v>0.172691638466</v>
      </c>
    </row>
    <row r="279" spans="1:89" x14ac:dyDescent="0.25">
      <c r="A279" s="79">
        <f t="shared" si="7"/>
        <v>29</v>
      </c>
      <c r="B279" s="30">
        <f>'Treasury Yields by Qtr'!B34+'Long Term Spreads by Qtr'!B278/10000</f>
        <v>0.1942205102318014</v>
      </c>
      <c r="C279" s="30">
        <f>'Treasury Yields by Qtr'!C34+'Long Term Spreads by Qtr'!C278/10000</f>
        <v>0.18902542989600002</v>
      </c>
      <c r="D279" s="30">
        <f>'Treasury Yields by Qtr'!D34+'Long Term Spreads by Qtr'!D278/10000</f>
        <v>0.18551740235166669</v>
      </c>
      <c r="E279" s="30">
        <f>'Treasury Yields by Qtr'!E34+'Long Term Spreads by Qtr'!E278/10000</f>
        <v>0.18942517451266666</v>
      </c>
      <c r="F279" s="30">
        <f>'Treasury Yields by Qtr'!F34+'Long Term Spreads by Qtr'!F278/10000</f>
        <v>0.18555328764733336</v>
      </c>
      <c r="G279" s="30">
        <f>'Treasury Yields by Qtr'!G34+'Long Term Spreads by Qtr'!G278/10000</f>
        <v>0.184762528802</v>
      </c>
      <c r="H279" s="30">
        <f>'Treasury Yields by Qtr'!H34+'Long Term Spreads by Qtr'!H278/10000</f>
        <v>0.17988029815333331</v>
      </c>
      <c r="I279" s="30">
        <f>'Treasury Yields by Qtr'!I34+'Long Term Spreads by Qtr'!I278/10000</f>
        <v>0.17514543144233333</v>
      </c>
      <c r="J279" s="30">
        <f>'Treasury Yields by Qtr'!J34+'Long Term Spreads by Qtr'!J278/10000</f>
        <v>0.17276972899099999</v>
      </c>
    </row>
    <row r="280" spans="1:89" x14ac:dyDescent="0.25">
      <c r="A280" s="79">
        <f t="shared" si="7"/>
        <v>30</v>
      </c>
      <c r="B280" s="30">
        <f>'Treasury Yields by Qtr'!B35+'Long Term Spreads by Qtr'!B279/10000</f>
        <v>0.19438368011258889</v>
      </c>
      <c r="C280" s="30">
        <f>'Treasury Yields by Qtr'!C35+'Long Term Spreads by Qtr'!C279/10000</f>
        <v>0.18929772126200001</v>
      </c>
      <c r="D280" s="30">
        <f>'Treasury Yields by Qtr'!D35+'Long Term Spreads by Qtr'!D279/10000</f>
        <v>0.18559750148266668</v>
      </c>
      <c r="E280" s="30">
        <f>'Treasury Yields by Qtr'!E35+'Long Term Spreads by Qtr'!E279/10000</f>
        <v>0.18939389886866667</v>
      </c>
      <c r="F280" s="30">
        <f>'Treasury Yields by Qtr'!F35+'Long Term Spreads by Qtr'!F279/10000</f>
        <v>0.18564603836233334</v>
      </c>
      <c r="G280" s="30">
        <f>'Treasury Yields by Qtr'!G35+'Long Term Spreads by Qtr'!G279/10000</f>
        <v>0.18494210731399999</v>
      </c>
      <c r="H280" s="30">
        <f>'Treasury Yields by Qtr'!H35+'Long Term Spreads by Qtr'!H279/10000</f>
        <v>0.18002159993033331</v>
      </c>
      <c r="I280" s="30">
        <f>'Treasury Yields by Qtr'!I35+'Long Term Spreads by Qtr'!I279/10000</f>
        <v>0.17533746861333332</v>
      </c>
      <c r="J280" s="30">
        <f>'Treasury Yields by Qtr'!J35+'Long Term Spreads by Qtr'!J279/10000</f>
        <v>0.17278882813800001</v>
      </c>
    </row>
    <row r="283" spans="1:89" x14ac:dyDescent="0.25">
      <c r="A283" s="3" t="s">
        <v>75</v>
      </c>
      <c r="B283" s="3"/>
      <c r="C283" s="3"/>
      <c r="D283" s="3"/>
      <c r="E283" s="3"/>
      <c r="F283" s="3"/>
      <c r="G283" s="3"/>
      <c r="H283" s="3"/>
      <c r="I283" s="3"/>
      <c r="K283" s="3" t="s">
        <v>76</v>
      </c>
      <c r="L283" s="3"/>
      <c r="M283" s="3"/>
      <c r="N283" s="3"/>
      <c r="O283" s="3"/>
      <c r="P283" s="3"/>
      <c r="Q283" s="3"/>
      <c r="R283" s="3"/>
      <c r="S283" s="3"/>
      <c r="U283" s="3" t="s">
        <v>77</v>
      </c>
      <c r="V283" s="3"/>
      <c r="W283" s="3"/>
      <c r="X283" s="3"/>
      <c r="Y283" s="3"/>
      <c r="Z283" s="3"/>
      <c r="AA283" s="3"/>
      <c r="AB283" s="3"/>
      <c r="AC283" s="3"/>
      <c r="AE283" s="3" t="s">
        <v>74</v>
      </c>
      <c r="AF283" s="3"/>
      <c r="AG283" s="3"/>
      <c r="AH283" s="3"/>
      <c r="AI283" s="3"/>
      <c r="AJ283" s="3"/>
      <c r="AK283" s="3"/>
      <c r="AL283" s="3"/>
      <c r="AM283" s="3"/>
      <c r="AO283" s="3" t="s">
        <v>82</v>
      </c>
      <c r="AP283" s="3"/>
      <c r="AQ283" s="3"/>
      <c r="AR283" s="3"/>
      <c r="AS283" s="3"/>
      <c r="AT283" s="3"/>
      <c r="AU283" s="3"/>
      <c r="AV283" s="3"/>
      <c r="AW283" s="3"/>
      <c r="AY283" s="3" t="s">
        <v>110</v>
      </c>
      <c r="BI283" s="3" t="s">
        <v>112</v>
      </c>
      <c r="BJ283" s="3"/>
      <c r="BK283" s="3"/>
      <c r="BL283" s="3"/>
      <c r="BM283" s="3"/>
      <c r="BN283" s="3"/>
      <c r="BO283" s="3"/>
      <c r="BP283" s="3"/>
      <c r="BQ283" s="3"/>
      <c r="BS283" s="3" t="s">
        <v>141</v>
      </c>
      <c r="BT283" s="3"/>
      <c r="BU283" s="3"/>
      <c r="BV283" s="3"/>
      <c r="BW283" s="3"/>
      <c r="BX283" s="3"/>
      <c r="BY283" s="3"/>
      <c r="BZ283" s="3"/>
      <c r="CA283" s="3"/>
      <c r="CC283" s="3" t="s">
        <v>140</v>
      </c>
      <c r="CD283" s="3"/>
      <c r="CE283" s="3"/>
      <c r="CF283" s="3"/>
      <c r="CG283" s="3"/>
      <c r="CH283" s="3"/>
      <c r="CI283" s="3"/>
      <c r="CJ283" s="3"/>
      <c r="CK283" s="3"/>
    </row>
    <row r="284" spans="1:89" x14ac:dyDescent="0.25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  <c r="N284" s="3"/>
      <c r="O284" s="3"/>
      <c r="P284" s="3"/>
      <c r="Q284" s="3"/>
      <c r="R284" s="3"/>
      <c r="S284" s="3"/>
      <c r="U284" s="3"/>
      <c r="V284" s="3"/>
      <c r="W284" s="3"/>
      <c r="X284" s="3"/>
      <c r="Y284" s="3"/>
      <c r="Z284" s="3"/>
      <c r="AA284" s="3"/>
      <c r="AB284" s="3"/>
      <c r="AC284" s="3"/>
      <c r="AE284" s="3"/>
      <c r="AF284" s="3"/>
      <c r="AG284" s="3"/>
      <c r="AH284" s="3"/>
      <c r="AI284" s="3"/>
      <c r="AJ284" s="3"/>
      <c r="AK284" s="3"/>
      <c r="AL284" s="3"/>
      <c r="AM284" s="3"/>
      <c r="AO284" s="3"/>
      <c r="AP284" s="3"/>
      <c r="AQ284" s="3"/>
      <c r="AR284" s="3"/>
      <c r="AS284" s="3"/>
      <c r="AT284" s="3"/>
      <c r="AU284" s="3"/>
      <c r="AV284" s="3"/>
      <c r="AW284" s="3"/>
      <c r="BI284" s="3"/>
      <c r="BJ284" s="3"/>
      <c r="BK284" s="3"/>
      <c r="BL284" s="3"/>
      <c r="BM284" s="3"/>
      <c r="BN284" s="3"/>
      <c r="BO284" s="3"/>
      <c r="BP284" s="3"/>
      <c r="BQ284" s="3"/>
      <c r="BS284" s="3"/>
      <c r="BT284" s="3"/>
      <c r="BU284" s="3"/>
      <c r="BV284" s="3"/>
      <c r="BW284" s="3"/>
      <c r="BX284" s="3"/>
      <c r="BY284" s="3"/>
      <c r="BZ284" s="3"/>
      <c r="CA284" s="3"/>
      <c r="CC284" s="3"/>
      <c r="CD284" s="3"/>
      <c r="CE284" s="3"/>
      <c r="CF284" s="3"/>
      <c r="CG284" s="3"/>
      <c r="CH284" s="3"/>
      <c r="CI284" s="3"/>
      <c r="CJ284" s="3"/>
      <c r="CK284" s="3"/>
    </row>
    <row r="285" spans="1:89" x14ac:dyDescent="0.25">
      <c r="A285" s="28" t="s">
        <v>51</v>
      </c>
      <c r="B285" s="28" t="s">
        <v>66</v>
      </c>
      <c r="C285" s="28" t="s">
        <v>67</v>
      </c>
      <c r="D285" s="28" t="s">
        <v>68</v>
      </c>
      <c r="E285" s="28" t="s">
        <v>69</v>
      </c>
      <c r="F285" s="28" t="s">
        <v>70</v>
      </c>
      <c r="G285" s="28" t="s">
        <v>71</v>
      </c>
      <c r="H285" s="28" t="s">
        <v>72</v>
      </c>
      <c r="I285" s="28" t="s">
        <v>73</v>
      </c>
      <c r="K285" s="28" t="s">
        <v>51</v>
      </c>
      <c r="L285" s="28" t="s">
        <v>66</v>
      </c>
      <c r="M285" s="28" t="s">
        <v>67</v>
      </c>
      <c r="N285" s="28" t="s">
        <v>68</v>
      </c>
      <c r="O285" s="28" t="s">
        <v>69</v>
      </c>
      <c r="P285" s="28" t="s">
        <v>70</v>
      </c>
      <c r="Q285" s="28" t="s">
        <v>71</v>
      </c>
      <c r="R285" s="28" t="s">
        <v>72</v>
      </c>
      <c r="S285" s="28" t="s">
        <v>73</v>
      </c>
      <c r="U285" s="28" t="s">
        <v>51</v>
      </c>
      <c r="V285" s="28" t="s">
        <v>66</v>
      </c>
      <c r="W285" s="28" t="s">
        <v>67</v>
      </c>
      <c r="X285" s="28" t="s">
        <v>68</v>
      </c>
      <c r="Y285" s="28" t="s">
        <v>69</v>
      </c>
      <c r="Z285" s="28" t="s">
        <v>70</v>
      </c>
      <c r="AA285" s="28" t="s">
        <v>71</v>
      </c>
      <c r="AB285" s="28" t="s">
        <v>72</v>
      </c>
      <c r="AC285" s="28" t="s">
        <v>73</v>
      </c>
      <c r="AE285" s="28" t="s">
        <v>51</v>
      </c>
      <c r="AF285" s="28" t="s">
        <v>66</v>
      </c>
      <c r="AG285" s="28" t="s">
        <v>67</v>
      </c>
      <c r="AH285" s="28" t="s">
        <v>68</v>
      </c>
      <c r="AI285" s="28" t="s">
        <v>69</v>
      </c>
      <c r="AJ285" s="28" t="s">
        <v>70</v>
      </c>
      <c r="AK285" s="28" t="s">
        <v>71</v>
      </c>
      <c r="AL285" s="28" t="s">
        <v>72</v>
      </c>
      <c r="AM285" s="28" t="s">
        <v>73</v>
      </c>
      <c r="AO285" s="28" t="s">
        <v>51</v>
      </c>
      <c r="AP285" s="28" t="s">
        <v>66</v>
      </c>
      <c r="AQ285" s="28" t="s">
        <v>67</v>
      </c>
      <c r="AR285" s="28" t="s">
        <v>68</v>
      </c>
      <c r="AS285" s="28" t="s">
        <v>69</v>
      </c>
      <c r="AT285" s="28" t="s">
        <v>70</v>
      </c>
      <c r="AU285" s="28" t="s">
        <v>71</v>
      </c>
      <c r="AV285" s="28" t="s">
        <v>72</v>
      </c>
      <c r="AW285" s="28" t="s">
        <v>73</v>
      </c>
      <c r="AY285" s="28" t="s">
        <v>51</v>
      </c>
      <c r="AZ285" s="28" t="s">
        <v>66</v>
      </c>
      <c r="BA285" s="28" t="s">
        <v>67</v>
      </c>
      <c r="BB285" s="28" t="s">
        <v>68</v>
      </c>
      <c r="BC285" s="28" t="s">
        <v>69</v>
      </c>
      <c r="BD285" s="28" t="s">
        <v>70</v>
      </c>
      <c r="BE285" s="28" t="s">
        <v>71</v>
      </c>
      <c r="BF285" s="28" t="s">
        <v>72</v>
      </c>
      <c r="BG285" s="28" t="s">
        <v>73</v>
      </c>
      <c r="BI285" s="28" t="s">
        <v>51</v>
      </c>
      <c r="BJ285" s="28" t="s">
        <v>66</v>
      </c>
      <c r="BK285" s="28" t="s">
        <v>67</v>
      </c>
      <c r="BL285" s="28" t="s">
        <v>68</v>
      </c>
      <c r="BM285" s="28" t="s">
        <v>69</v>
      </c>
      <c r="BN285" s="28" t="s">
        <v>70</v>
      </c>
      <c r="BO285" s="28" t="s">
        <v>71</v>
      </c>
      <c r="BP285" s="28" t="s">
        <v>72</v>
      </c>
      <c r="BQ285" s="28" t="s">
        <v>73</v>
      </c>
      <c r="BS285" s="28" t="s">
        <v>51</v>
      </c>
      <c r="BT285" s="28" t="s">
        <v>66</v>
      </c>
      <c r="BU285" s="28" t="s">
        <v>67</v>
      </c>
      <c r="BV285" s="28" t="s">
        <v>68</v>
      </c>
      <c r="BW285" s="28" t="s">
        <v>69</v>
      </c>
      <c r="BX285" s="28" t="s">
        <v>70</v>
      </c>
      <c r="BY285" s="28" t="s">
        <v>71</v>
      </c>
      <c r="BZ285" s="28" t="s">
        <v>72</v>
      </c>
      <c r="CA285" s="28" t="s">
        <v>73</v>
      </c>
      <c r="CC285" s="28" t="s">
        <v>51</v>
      </c>
      <c r="CD285" s="28" t="s">
        <v>66</v>
      </c>
      <c r="CE285" s="28" t="s">
        <v>67</v>
      </c>
      <c r="CF285" s="28" t="s">
        <v>68</v>
      </c>
      <c r="CG285" s="28" t="s">
        <v>69</v>
      </c>
      <c r="CH285" s="28" t="s">
        <v>70</v>
      </c>
      <c r="CI285" s="28" t="s">
        <v>71</v>
      </c>
      <c r="CJ285" s="28" t="s">
        <v>72</v>
      </c>
      <c r="CK285" s="28" t="s">
        <v>73</v>
      </c>
    </row>
    <row r="286" spans="1:89" x14ac:dyDescent="0.25">
      <c r="A286" s="79">
        <v>1</v>
      </c>
      <c r="B286" s="30">
        <f>B6</f>
        <v>5.9032088251956228E-3</v>
      </c>
      <c r="C286" s="30">
        <f>B41</f>
        <v>7.3858905200389494E-3</v>
      </c>
      <c r="D286" s="30">
        <f>B76</f>
        <v>1.0448305747126341E-2</v>
      </c>
      <c r="E286" s="30">
        <f>B111</f>
        <v>1.7858790927712625E-2</v>
      </c>
      <c r="F286" s="30">
        <f>B146</f>
        <v>3.9910737375033832E-2</v>
      </c>
      <c r="G286" s="30">
        <f>B181</f>
        <v>5.8463258921670827E-2</v>
      </c>
      <c r="H286" s="30">
        <f>B216</f>
        <v>0.12139725600109587</v>
      </c>
      <c r="I286" s="30">
        <f>B251</f>
        <v>0.16335325405404588</v>
      </c>
      <c r="K286" s="79">
        <v>1</v>
      </c>
      <c r="L286" s="30">
        <f>C6</f>
        <v>7.7217485960000007E-3</v>
      </c>
      <c r="M286" s="30">
        <f>C41</f>
        <v>9.1892485959999999E-3</v>
      </c>
      <c r="N286" s="30">
        <f>C76</f>
        <v>1.2232248595999999E-2</v>
      </c>
      <c r="O286" s="30">
        <f>C111</f>
        <v>1.9614998596000001E-2</v>
      </c>
      <c r="P286" s="30">
        <f>C146</f>
        <v>4.1692998596000001E-2</v>
      </c>
      <c r="Q286" s="30">
        <f>C181</f>
        <v>6.0224998596000001E-2</v>
      </c>
      <c r="R286" s="30">
        <f>C216</f>
        <v>0.122732998596</v>
      </c>
      <c r="S286" s="30">
        <f>C251</f>
        <v>0.16440499859600002</v>
      </c>
      <c r="U286" s="79">
        <v>1</v>
      </c>
      <c r="V286" s="30">
        <f>D6</f>
        <v>7.4897293340000001E-3</v>
      </c>
      <c r="W286" s="30">
        <f>D41</f>
        <v>8.8472293340000011E-3</v>
      </c>
      <c r="X286" s="30">
        <f>D76</f>
        <v>1.1999729334000002E-2</v>
      </c>
      <c r="Y286" s="30">
        <f>D111</f>
        <v>1.9609729334000001E-2</v>
      </c>
      <c r="Z286" s="30">
        <f>D146</f>
        <v>4.1665229334000006E-2</v>
      </c>
      <c r="AA286" s="30">
        <f>D181</f>
        <v>6.0222229333999996E-2</v>
      </c>
      <c r="AB286" s="30">
        <f>D216</f>
        <v>0.121798229334</v>
      </c>
      <c r="AC286" s="30">
        <f>D251</f>
        <v>0.16284889600066668</v>
      </c>
      <c r="AE286" s="79">
        <v>1</v>
      </c>
      <c r="AF286" s="30">
        <f>E6</f>
        <v>7.7167163850000008E-3</v>
      </c>
      <c r="AG286" s="30">
        <f>E41</f>
        <v>9.0527163850000012E-3</v>
      </c>
      <c r="AH286" s="30">
        <f>E76</f>
        <v>1.2225716385E-2</v>
      </c>
      <c r="AI286" s="30">
        <f>E111</f>
        <v>1.9803716385000003E-2</v>
      </c>
      <c r="AJ286" s="30">
        <f>E146</f>
        <v>4.1851716385000001E-2</v>
      </c>
      <c r="AK286" s="30">
        <f>E181</f>
        <v>6.0349716385000002E-2</v>
      </c>
      <c r="AL286" s="30">
        <f>E216</f>
        <v>0.12103471638499999</v>
      </c>
      <c r="AM286" s="30">
        <f>E251</f>
        <v>0.16149138305166666</v>
      </c>
      <c r="AO286" s="79">
        <v>1</v>
      </c>
      <c r="AP286" s="30">
        <f t="shared" ref="AP286:AP315" si="8">F6</f>
        <v>8.133742825E-3</v>
      </c>
      <c r="AQ286" s="30">
        <f t="shared" ref="AQ286:AQ315" si="9">F41</f>
        <v>9.4692428249999998E-3</v>
      </c>
      <c r="AR286" s="30">
        <f t="shared" ref="AR286:AR315" si="10">F76</f>
        <v>1.2656742824999999E-2</v>
      </c>
      <c r="AS286" s="30">
        <f t="shared" ref="AS286:AS315" si="11">F111</f>
        <v>2.0170742825000001E-2</v>
      </c>
      <c r="AT286" s="30">
        <f t="shared" ref="AT286:AT315" si="12">F146</f>
        <v>4.2348242825E-2</v>
      </c>
      <c r="AU286" s="30">
        <f t="shared" ref="AU286:AU315" si="13">F181</f>
        <v>6.0717242825000003E-2</v>
      </c>
      <c r="AV286" s="30">
        <f t="shared" ref="AV286:AV315" si="14">F216</f>
        <v>0.120479242825</v>
      </c>
      <c r="AW286" s="30">
        <f t="shared" ref="AW286:AW315" si="15">F251</f>
        <v>0.16032057615833337</v>
      </c>
      <c r="AY286" s="79">
        <v>1</v>
      </c>
      <c r="AZ286" s="104">
        <f ca="1">OFFSET($G$6,$AY286-1,0)</f>
        <v>1.1882738415999999E-2</v>
      </c>
      <c r="BA286" s="104">
        <f ca="1">OFFSET($G$6,$AY286+34,0)</f>
        <v>1.3227738416000001E-2</v>
      </c>
      <c r="BB286" s="104">
        <f ca="1">OFFSET($G$6,$AY286+69,0)</f>
        <v>1.6430238416000002E-2</v>
      </c>
      <c r="BC286" s="104">
        <f ca="1">OFFSET($G$6,$AY286+104,0)</f>
        <v>2.3683238416000001E-2</v>
      </c>
      <c r="BD286" s="104">
        <f ca="1">OFFSET($G$6,$AY286+139,0)</f>
        <v>4.6170238416000001E-2</v>
      </c>
      <c r="BE286" s="104">
        <f ca="1">OFFSET($G$6,$AY286+174,0)</f>
        <v>6.4245238415999995E-2</v>
      </c>
      <c r="BF286" s="104">
        <f ca="1">OFFSET($G$6,$AY286+209,0)</f>
        <v>0.123000238416</v>
      </c>
      <c r="BG286" s="104">
        <f ca="1">OFFSET($G$6,$AY286+244,0)</f>
        <v>0.16217023841599998</v>
      </c>
      <c r="BI286" s="79">
        <v>1</v>
      </c>
      <c r="BJ286" s="104">
        <f t="shared" ref="BJ286:BJ315" ca="1" si="16">OFFSET($H$6,$AY286-1,0)</f>
        <v>1.0335683930999999E-2</v>
      </c>
      <c r="BK286" s="104">
        <f t="shared" ref="BK286:BK315" ca="1" si="17">OFFSET($H$6,$AY286+34,0)</f>
        <v>1.1693183930999999E-2</v>
      </c>
      <c r="BL286" s="104">
        <f t="shared" ref="BL286:BL315" ca="1" si="18">OFFSET($H$6,$AY286+69,0)</f>
        <v>1.4870183931000001E-2</v>
      </c>
      <c r="BM286" s="104">
        <f t="shared" ref="BM286:BM315" ca="1" si="19">OFFSET($H$6,$AY286+104,0)</f>
        <v>2.2009183931000001E-2</v>
      </c>
      <c r="BN286" s="104">
        <f t="shared" ref="BN286:BN315" ca="1" si="20">OFFSET($H$6,$AY286+139,0)</f>
        <v>4.4836683931000001E-2</v>
      </c>
      <c r="BO286" s="104">
        <f t="shared" ref="BO286:BO315" ca="1" si="21">OFFSET($H$6,$AY286+174,0)</f>
        <v>6.2705683930999984E-2</v>
      </c>
      <c r="BP286" s="104">
        <f t="shared" ref="BP286:BP315" ca="1" si="22">OFFSET($H$6,$AY286+209,0)</f>
        <v>0.12088368393099999</v>
      </c>
      <c r="BQ286" s="104">
        <f t="shared" ref="BQ286:BQ315" ca="1" si="23">OFFSET($H$6,$AY286+244,0)</f>
        <v>0.1596690172643333</v>
      </c>
      <c r="BS286" s="79">
        <v>1</v>
      </c>
      <c r="BT286" s="104">
        <f t="shared" ref="BT286:BT315" ca="1" si="24">OFFSET($I$6,$AY286-1,0)</f>
        <v>9.2327127779999983E-3</v>
      </c>
      <c r="BU286" s="104">
        <f t="shared" ref="BU286:BU315" ca="1" si="25">OFFSET($I$6,$AY286+34,0)</f>
        <v>1.0594712778E-2</v>
      </c>
      <c r="BV286" s="104">
        <f t="shared" ref="BV286:BV315" ca="1" si="26">OFFSET($I$6,$AY286+69,0)</f>
        <v>1.3742212778E-2</v>
      </c>
      <c r="BW286" s="104">
        <f t="shared" ref="BW286:BW315" ca="1" si="27">OFFSET($I$6,$AY286+104,0)</f>
        <v>2.0766712778000004E-2</v>
      </c>
      <c r="BX286" s="104">
        <f t="shared" ref="BX286:BX315" ca="1" si="28">OFFSET($I$6,$AY286+139,0)</f>
        <v>4.3803712777999999E-2</v>
      </c>
      <c r="BY286" s="104">
        <f t="shared" ref="BY286:BY315" ca="1" si="29">OFFSET($I$6,$AY286+174,0)</f>
        <v>6.1306712777999997E-2</v>
      </c>
      <c r="BZ286" s="104">
        <f t="shared" ref="BZ286:BZ315" ca="1" si="30">OFFSET($I$6,$AY286+209,0)</f>
        <v>0.11864171277800001</v>
      </c>
      <c r="CA286" s="104">
        <f t="shared" ref="CA286:CA315" ca="1" si="31">OFFSET($I$6,$AY286+244,0)</f>
        <v>0.15686504611133334</v>
      </c>
      <c r="CC286" s="79">
        <v>1</v>
      </c>
      <c r="CD286" s="104">
        <f t="shared" ref="CD286:CD315" ca="1" si="32">OFFSET($J$6,$AY286-1,0)</f>
        <v>1.0691625736E-2</v>
      </c>
      <c r="CE286" s="104">
        <f t="shared" ref="CE286:CE315" ca="1" si="33">OFFSET($J$6,$AY286+34,0)</f>
        <v>1.2062125735999999E-2</v>
      </c>
      <c r="CF286" s="104">
        <f t="shared" ref="CF286:CF315" ca="1" si="34">OFFSET($J$6,$AY286+69,0)</f>
        <v>1.5180625736E-2</v>
      </c>
      <c r="CG286" s="104">
        <f t="shared" ref="CG286:CG315" ca="1" si="35">OFFSET($J$6,$AY286+104,0)</f>
        <v>2.2135125735999999E-2</v>
      </c>
      <c r="CH286" s="104">
        <f t="shared" ref="CH286:CH315" ca="1" si="36">OFFSET($J$6,$AY286+139,0)</f>
        <v>4.5114625736000002E-2</v>
      </c>
      <c r="CI286" s="104">
        <f t="shared" ref="CI286:CI315" ca="1" si="37">OFFSET($J$6,$AY286+174,0)</f>
        <v>6.2309625735999997E-2</v>
      </c>
      <c r="CJ286" s="104">
        <f t="shared" ref="CJ286:CJ315" ca="1" si="38">OFFSET($J$6,$AY286+209,0)</f>
        <v>0.118421625736</v>
      </c>
      <c r="CK286" s="104">
        <f t="shared" ref="CK286:CK315" ca="1" si="39">OFFSET($J$6,$AY286+244,0)</f>
        <v>0.15582962573599998</v>
      </c>
    </row>
    <row r="287" spans="1:89" x14ac:dyDescent="0.25">
      <c r="A287" s="79">
        <f>A286+1</f>
        <v>2</v>
      </c>
      <c r="B287" s="30">
        <f t="shared" ref="B287:B315" si="40">B7</f>
        <v>1.1509045213131477E-2</v>
      </c>
      <c r="C287" s="30">
        <f t="shared" ref="C287:C315" si="41">B42</f>
        <v>1.3202447209527218E-2</v>
      </c>
      <c r="D287" s="30">
        <f t="shared" ref="D287:D315" si="42">B77</f>
        <v>1.6302384362336494E-2</v>
      </c>
      <c r="E287" s="30">
        <f t="shared" ref="E287:E315" si="43">B112</f>
        <v>2.3579625472934091E-2</v>
      </c>
      <c r="F287" s="30">
        <f t="shared" ref="F287:F315" si="44">B147</f>
        <v>4.4847361048988531E-2</v>
      </c>
      <c r="G287" s="30">
        <f t="shared" ref="G287:G315" si="45">B182</f>
        <v>6.3399882595625526E-2</v>
      </c>
      <c r="H287" s="30">
        <f t="shared" ref="H287:H315" si="46">B217</f>
        <v>0.12633387967505058</v>
      </c>
      <c r="I287" s="30">
        <f t="shared" ref="I287:I315" si="47">B252</f>
        <v>0.16828987772800058</v>
      </c>
      <c r="K287" s="79">
        <f>K286+1</f>
        <v>2</v>
      </c>
      <c r="L287" s="30">
        <f t="shared" ref="L287:L315" si="48">C7</f>
        <v>1.2263765988000001E-2</v>
      </c>
      <c r="M287" s="30">
        <f t="shared" ref="M287:M315" si="49">C42</f>
        <v>1.3950765988E-2</v>
      </c>
      <c r="N287" s="30">
        <f t="shared" ref="N287:N315" si="50">C77</f>
        <v>1.7030765987999998E-2</v>
      </c>
      <c r="O287" s="30">
        <f t="shared" ref="O287:O315" si="51">C112</f>
        <v>2.4291765988000001E-2</v>
      </c>
      <c r="P287" s="30">
        <f t="shared" ref="P287:P315" si="52">C147</f>
        <v>4.5573765988000003E-2</v>
      </c>
      <c r="Q287" s="30">
        <f t="shared" ref="Q287:Q315" si="53">C182</f>
        <v>6.4105765987999996E-2</v>
      </c>
      <c r="R287" s="30">
        <f t="shared" ref="R287:R315" si="54">C217</f>
        <v>0.126613765988</v>
      </c>
      <c r="S287" s="30">
        <f t="shared" ref="S287:S315" si="55">C252</f>
        <v>0.16828576598800002</v>
      </c>
      <c r="U287" s="79">
        <f>U286+1</f>
        <v>2</v>
      </c>
      <c r="V287" s="30">
        <f t="shared" ref="V287:V315" si="56">D7</f>
        <v>1.0914818311E-2</v>
      </c>
      <c r="W287" s="30">
        <f t="shared" ref="W287:W315" si="57">D42</f>
        <v>1.2617818310999999E-2</v>
      </c>
      <c r="X287" s="30">
        <f t="shared" ref="X287:X315" si="58">D77</f>
        <v>1.5715818311E-2</v>
      </c>
      <c r="Y287" s="30">
        <f t="shared" ref="Y287:Y315" si="59">D112</f>
        <v>2.3019818310999998E-2</v>
      </c>
      <c r="Z287" s="30">
        <f t="shared" ref="Z287:Z315" si="60">D147</f>
        <v>4.4382818311000008E-2</v>
      </c>
      <c r="AA287" s="30">
        <f t="shared" ref="AA287:AA315" si="61">D182</f>
        <v>6.2939818310999998E-2</v>
      </c>
      <c r="AB287" s="30">
        <f t="shared" ref="AB287:AB315" si="62">D217</f>
        <v>0.124515818311</v>
      </c>
      <c r="AC287" s="30">
        <f t="shared" ref="AC287:AC315" si="63">D252</f>
        <v>0.16556648497766668</v>
      </c>
      <c r="AE287" s="79">
        <f>AE286+1</f>
        <v>2</v>
      </c>
      <c r="AF287" s="30">
        <f t="shared" ref="AF287:AF315" si="64">E7</f>
        <v>1.1611902273000001E-2</v>
      </c>
      <c r="AG287" s="30">
        <f t="shared" ref="AG287:AG315" si="65">E42</f>
        <v>1.3311902273000002E-2</v>
      </c>
      <c r="AH287" s="30">
        <f t="shared" ref="AH287:AH315" si="66">E77</f>
        <v>1.6417902273000003E-2</v>
      </c>
      <c r="AI287" s="30">
        <f t="shared" ref="AI287:AI315" si="67">E112</f>
        <v>2.3695902273000002E-2</v>
      </c>
      <c r="AJ287" s="30">
        <f t="shared" ref="AJ287:AJ315" si="68">E147</f>
        <v>4.5052902273000003E-2</v>
      </c>
      <c r="AK287" s="30">
        <f t="shared" ref="AK287:AK315" si="69">E182</f>
        <v>6.3550902273000004E-2</v>
      </c>
      <c r="AL287" s="30">
        <f t="shared" ref="AL287:AL315" si="70">E217</f>
        <v>0.12423590227299999</v>
      </c>
      <c r="AM287" s="30">
        <f t="shared" ref="AM287:AM315" si="71">E252</f>
        <v>0.16469256893966666</v>
      </c>
      <c r="AO287" s="79">
        <f>AO286+1</f>
        <v>2</v>
      </c>
      <c r="AP287" s="30">
        <f t="shared" si="8"/>
        <v>1.1624844706999999E-2</v>
      </c>
      <c r="AQ287" s="30">
        <f t="shared" si="9"/>
        <v>1.3332844707E-2</v>
      </c>
      <c r="AR287" s="30">
        <f t="shared" si="10"/>
        <v>1.6440844707E-2</v>
      </c>
      <c r="AS287" s="30">
        <f t="shared" si="11"/>
        <v>2.3685844706999998E-2</v>
      </c>
      <c r="AT287" s="30">
        <f t="shared" si="12"/>
        <v>4.5152844706999998E-2</v>
      </c>
      <c r="AU287" s="30">
        <f t="shared" si="13"/>
        <v>6.3521844707000008E-2</v>
      </c>
      <c r="AV287" s="30">
        <f t="shared" si="14"/>
        <v>0.123283844707</v>
      </c>
      <c r="AW287" s="30">
        <f t="shared" si="15"/>
        <v>0.16312517804033336</v>
      </c>
      <c r="AY287" s="79">
        <f>AY286+1</f>
        <v>2</v>
      </c>
      <c r="AZ287" s="104">
        <f t="shared" ref="AZ287:AZ315" ca="1" si="72">OFFSET($G$6,$AY287-1,0)</f>
        <v>1.5739019114999999E-2</v>
      </c>
      <c r="BA287" s="104">
        <f t="shared" ref="BA287:BA315" ca="1" si="73">OFFSET($G$6,$AY287+34,0)</f>
        <v>1.7462019115000001E-2</v>
      </c>
      <c r="BB287" s="104">
        <f t="shared" ref="BB287:BB315" ca="1" si="74">OFFSET($G$6,$AY287+69,0)</f>
        <v>2.0574019115000002E-2</v>
      </c>
      <c r="BC287" s="104">
        <f t="shared" ref="BC287:BC315" ca="1" si="75">OFFSET($G$6,$AY287+104,0)</f>
        <v>2.7660019115E-2</v>
      </c>
      <c r="BD287" s="104">
        <f t="shared" ref="BD287:BD315" ca="1" si="76">OFFSET($G$6,$AY287+139,0)</f>
        <v>4.9351019114999999E-2</v>
      </c>
      <c r="BE287" s="104">
        <f t="shared" ref="BE287:BE315" ca="1" si="77">OFFSET($G$6,$AY287+174,0)</f>
        <v>6.7426019114999985E-2</v>
      </c>
      <c r="BF287" s="104">
        <f t="shared" ref="BF287:BF315" ca="1" si="78">OFFSET($G$6,$AY287+209,0)</f>
        <v>0.12618101911499999</v>
      </c>
      <c r="BG287" s="104">
        <f t="shared" ref="BG287:BG315" ca="1" si="79">OFFSET($G$6,$AY287+244,0)</f>
        <v>0.165351019115</v>
      </c>
      <c r="BI287" s="79">
        <f>BI286+1</f>
        <v>2</v>
      </c>
      <c r="BJ287" s="104">
        <f t="shared" ca="1" si="16"/>
        <v>1.2345086695999999E-2</v>
      </c>
      <c r="BK287" s="104">
        <f t="shared" ca="1" si="17"/>
        <v>1.4091086696E-2</v>
      </c>
      <c r="BL287" s="104">
        <f t="shared" ca="1" si="18"/>
        <v>1.7171086696000003E-2</v>
      </c>
      <c r="BM287" s="104">
        <f t="shared" ca="1" si="19"/>
        <v>2.4219086696000001E-2</v>
      </c>
      <c r="BN287" s="104">
        <f t="shared" ca="1" si="20"/>
        <v>4.6179086696000002E-2</v>
      </c>
      <c r="BO287" s="104">
        <f t="shared" ca="1" si="21"/>
        <v>6.4048086695999984E-2</v>
      </c>
      <c r="BP287" s="104">
        <f t="shared" ca="1" si="22"/>
        <v>0.12222608669599999</v>
      </c>
      <c r="BQ287" s="104">
        <f t="shared" ca="1" si="23"/>
        <v>0.1610114200293333</v>
      </c>
      <c r="BS287" s="79">
        <f>BS286+1</f>
        <v>2</v>
      </c>
      <c r="BT287" s="104">
        <f t="shared" ca="1" si="24"/>
        <v>1.0766965739E-2</v>
      </c>
      <c r="BU287" s="104">
        <f t="shared" ca="1" si="25"/>
        <v>1.2521965739E-2</v>
      </c>
      <c r="BV287" s="104">
        <f t="shared" ca="1" si="26"/>
        <v>1.5573965739E-2</v>
      </c>
      <c r="BW287" s="104">
        <f t="shared" ca="1" si="27"/>
        <v>2.2551965739E-2</v>
      </c>
      <c r="BX287" s="104">
        <f t="shared" ca="1" si="28"/>
        <v>4.4682965739000005E-2</v>
      </c>
      <c r="BY287" s="104">
        <f t="shared" ca="1" si="29"/>
        <v>6.2185965738999996E-2</v>
      </c>
      <c r="BZ287" s="104">
        <f t="shared" ca="1" si="30"/>
        <v>0.11952096573900001</v>
      </c>
      <c r="CA287" s="104">
        <f t="shared" ca="1" si="31"/>
        <v>0.15774429907233334</v>
      </c>
      <c r="CC287" s="79">
        <f>CC286+1</f>
        <v>2</v>
      </c>
      <c r="CD287" s="104">
        <f t="shared" ca="1" si="32"/>
        <v>1.2560042476E-2</v>
      </c>
      <c r="CE287" s="104">
        <f t="shared" ca="1" si="33"/>
        <v>1.4326042476E-2</v>
      </c>
      <c r="CF287" s="104">
        <f t="shared" ca="1" si="34"/>
        <v>1.7348042476000001E-2</v>
      </c>
      <c r="CG287" s="104">
        <f t="shared" ca="1" si="35"/>
        <v>2.4277042476000002E-2</v>
      </c>
      <c r="CH287" s="104">
        <f t="shared" ca="1" si="36"/>
        <v>4.6348042476000002E-2</v>
      </c>
      <c r="CI287" s="104">
        <f t="shared" ca="1" si="37"/>
        <v>6.3543042475999997E-2</v>
      </c>
      <c r="CJ287" s="104">
        <f t="shared" ca="1" si="38"/>
        <v>0.11965504247599999</v>
      </c>
      <c r="CK287" s="104">
        <f t="shared" ca="1" si="39"/>
        <v>0.157063042476</v>
      </c>
    </row>
    <row r="288" spans="1:89" x14ac:dyDescent="0.25">
      <c r="A288" s="79">
        <f t="shared" ref="A288:A315" si="80">A287+1</f>
        <v>3</v>
      </c>
      <c r="B288" s="30">
        <f t="shared" si="40"/>
        <v>1.7252384092548229E-2</v>
      </c>
      <c r="C288" s="30">
        <f t="shared" si="41"/>
        <v>1.9156506390496382E-2</v>
      </c>
      <c r="D288" s="30">
        <f t="shared" si="42"/>
        <v>2.2293965469027545E-2</v>
      </c>
      <c r="E288" s="30">
        <f t="shared" si="43"/>
        <v>2.9437962509636453E-2</v>
      </c>
      <c r="F288" s="30">
        <f t="shared" si="44"/>
        <v>4.9921487214424132E-2</v>
      </c>
      <c r="G288" s="30">
        <f t="shared" si="45"/>
        <v>6.847400876106112E-2</v>
      </c>
      <c r="H288" s="30">
        <f t="shared" si="46"/>
        <v>0.13140800584048618</v>
      </c>
      <c r="I288" s="30">
        <f t="shared" si="47"/>
        <v>0.17336400389343617</v>
      </c>
      <c r="K288" s="79">
        <f t="shared" ref="K288:K315" si="81">K287+1</f>
        <v>3</v>
      </c>
      <c r="L288" s="30">
        <f t="shared" si="48"/>
        <v>1.7262863632000001E-2</v>
      </c>
      <c r="M288" s="30">
        <f t="shared" si="49"/>
        <v>1.9169363632000003E-2</v>
      </c>
      <c r="N288" s="30">
        <f t="shared" si="50"/>
        <v>2.2286363632000001E-2</v>
      </c>
      <c r="O288" s="30">
        <f t="shared" si="51"/>
        <v>2.9425613632000004E-2</v>
      </c>
      <c r="P288" s="30">
        <f t="shared" si="52"/>
        <v>4.9911613632000001E-2</v>
      </c>
      <c r="Q288" s="30">
        <f t="shared" si="53"/>
        <v>6.8443613632000008E-2</v>
      </c>
      <c r="R288" s="30">
        <f t="shared" si="54"/>
        <v>0.130951613632</v>
      </c>
      <c r="S288" s="30">
        <f t="shared" si="55"/>
        <v>0.17262361363200002</v>
      </c>
      <c r="U288" s="79">
        <f t="shared" ref="U288:U315" si="82">U287+1</f>
        <v>3</v>
      </c>
      <c r="V288" s="30">
        <f t="shared" si="56"/>
        <v>1.4955178064999998E-2</v>
      </c>
      <c r="W288" s="30">
        <f t="shared" si="57"/>
        <v>1.7003678065E-2</v>
      </c>
      <c r="X288" s="30">
        <f t="shared" si="58"/>
        <v>2.0047178064999997E-2</v>
      </c>
      <c r="Y288" s="30">
        <f t="shared" si="59"/>
        <v>2.7045178064999995E-2</v>
      </c>
      <c r="Z288" s="30">
        <f t="shared" si="60"/>
        <v>4.7715678065000003E-2</v>
      </c>
      <c r="AA288" s="30">
        <f t="shared" si="61"/>
        <v>6.6272678064999993E-2</v>
      </c>
      <c r="AB288" s="30">
        <f t="shared" si="62"/>
        <v>0.127848678065</v>
      </c>
      <c r="AC288" s="30">
        <f t="shared" si="63"/>
        <v>0.16889934473166668</v>
      </c>
      <c r="AE288" s="79">
        <f t="shared" ref="AE288:AE315" si="83">AE287+1</f>
        <v>3</v>
      </c>
      <c r="AF288" s="30">
        <f t="shared" si="64"/>
        <v>1.6010714951E-2</v>
      </c>
      <c r="AG288" s="30">
        <f t="shared" si="65"/>
        <v>1.8074714951E-2</v>
      </c>
      <c r="AH288" s="30">
        <f t="shared" si="66"/>
        <v>2.1113714951E-2</v>
      </c>
      <c r="AI288" s="30">
        <f t="shared" si="67"/>
        <v>2.8091714950999998E-2</v>
      </c>
      <c r="AJ288" s="30">
        <f t="shared" si="68"/>
        <v>4.8757714950999995E-2</v>
      </c>
      <c r="AK288" s="30">
        <f t="shared" si="69"/>
        <v>6.7255714950999995E-2</v>
      </c>
      <c r="AL288" s="30">
        <f t="shared" si="70"/>
        <v>0.12794071495099998</v>
      </c>
      <c r="AM288" s="30">
        <f t="shared" si="71"/>
        <v>0.16839738161766665</v>
      </c>
      <c r="AO288" s="79">
        <f t="shared" ref="AO288:AO315" si="84">AO287+1</f>
        <v>3</v>
      </c>
      <c r="AP288" s="30">
        <f t="shared" si="8"/>
        <v>1.5203197198999999E-2</v>
      </c>
      <c r="AQ288" s="30">
        <f t="shared" si="9"/>
        <v>1.7283697198999998E-2</v>
      </c>
      <c r="AR288" s="30">
        <f t="shared" si="10"/>
        <v>2.0312197199000001E-2</v>
      </c>
      <c r="AS288" s="30">
        <f t="shared" si="11"/>
        <v>2.7288197198999997E-2</v>
      </c>
      <c r="AT288" s="30">
        <f t="shared" si="12"/>
        <v>4.8044697199000001E-2</v>
      </c>
      <c r="AU288" s="30">
        <f t="shared" si="13"/>
        <v>6.6413697199000005E-2</v>
      </c>
      <c r="AV288" s="30">
        <f t="shared" si="14"/>
        <v>0.12617569719899999</v>
      </c>
      <c r="AW288" s="30">
        <f t="shared" si="15"/>
        <v>0.16601703053233335</v>
      </c>
      <c r="AY288" s="79">
        <f t="shared" ref="AY288:AY315" si="85">AY287+1</f>
        <v>3</v>
      </c>
      <c r="AZ288" s="104">
        <f t="shared" ca="1" si="72"/>
        <v>1.9022963801999998E-2</v>
      </c>
      <c r="BA288" s="104">
        <f t="shared" ca="1" si="73"/>
        <v>2.1123963802E-2</v>
      </c>
      <c r="BB288" s="104">
        <f t="shared" ca="1" si="74"/>
        <v>2.4145463802E-2</v>
      </c>
      <c r="BC288" s="104">
        <f t="shared" ca="1" si="75"/>
        <v>3.1064463802000002E-2</v>
      </c>
      <c r="BD288" s="104">
        <f t="shared" ca="1" si="76"/>
        <v>5.1959463801999999E-2</v>
      </c>
      <c r="BE288" s="104">
        <f t="shared" ca="1" si="77"/>
        <v>7.0034463801999985E-2</v>
      </c>
      <c r="BF288" s="104">
        <f t="shared" ca="1" si="78"/>
        <v>0.12878946380199999</v>
      </c>
      <c r="BG288" s="104">
        <f t="shared" ca="1" si="79"/>
        <v>0.167959463802</v>
      </c>
      <c r="BI288" s="79">
        <f t="shared" ref="BI288:BI315" si="86">BI287+1</f>
        <v>3</v>
      </c>
      <c r="BJ288" s="104">
        <f t="shared" ca="1" si="16"/>
        <v>1.4377534439E-2</v>
      </c>
      <c r="BK288" s="104">
        <f t="shared" ca="1" si="17"/>
        <v>1.6512034438999998E-2</v>
      </c>
      <c r="BL288" s="104">
        <f t="shared" ca="1" si="18"/>
        <v>1.9495034439000001E-2</v>
      </c>
      <c r="BM288" s="104">
        <f t="shared" ca="1" si="19"/>
        <v>2.6452034438999999E-2</v>
      </c>
      <c r="BN288" s="104">
        <f t="shared" ca="1" si="20"/>
        <v>4.7544534439000002E-2</v>
      </c>
      <c r="BO288" s="104">
        <f t="shared" ca="1" si="21"/>
        <v>6.5413534438999998E-2</v>
      </c>
      <c r="BP288" s="104">
        <f t="shared" ca="1" si="22"/>
        <v>0.12359153443899999</v>
      </c>
      <c r="BQ288" s="104">
        <f t="shared" ca="1" si="23"/>
        <v>0.16237686777233329</v>
      </c>
      <c r="BS288" s="79">
        <f t="shared" ref="BS288:BS315" si="87">BS287+1</f>
        <v>3</v>
      </c>
      <c r="BT288" s="104">
        <f t="shared" ca="1" si="24"/>
        <v>1.2752629336E-2</v>
      </c>
      <c r="BU288" s="104">
        <f t="shared" ca="1" si="25"/>
        <v>1.4900629335999999E-2</v>
      </c>
      <c r="BV288" s="104">
        <f t="shared" ca="1" si="26"/>
        <v>1.7857129335999998E-2</v>
      </c>
      <c r="BW288" s="104">
        <f t="shared" ca="1" si="27"/>
        <v>2.4788629335999998E-2</v>
      </c>
      <c r="BX288" s="104">
        <f t="shared" ca="1" si="28"/>
        <v>4.6013629335999999E-2</v>
      </c>
      <c r="BY288" s="104">
        <f t="shared" ca="1" si="29"/>
        <v>6.3516629335999997E-2</v>
      </c>
      <c r="BZ288" s="104">
        <f t="shared" ca="1" si="30"/>
        <v>0.12085162933600001</v>
      </c>
      <c r="CA288" s="104">
        <f t="shared" ca="1" si="31"/>
        <v>0.15907496266933333</v>
      </c>
      <c r="CC288" s="79">
        <f t="shared" ref="CC288:CC315" si="88">CC287+1</f>
        <v>3</v>
      </c>
      <c r="CD288" s="104">
        <f t="shared" ca="1" si="32"/>
        <v>1.4552351976000001E-2</v>
      </c>
      <c r="CE288" s="104">
        <f t="shared" ca="1" si="33"/>
        <v>1.6713851975999998E-2</v>
      </c>
      <c r="CF288" s="104">
        <f t="shared" ca="1" si="34"/>
        <v>1.9639351976000002E-2</v>
      </c>
      <c r="CG288" s="104">
        <f t="shared" ca="1" si="35"/>
        <v>2.6542851976000002E-2</v>
      </c>
      <c r="CH288" s="104">
        <f t="shared" ca="1" si="36"/>
        <v>4.7705351976000003E-2</v>
      </c>
      <c r="CI288" s="104">
        <f t="shared" ca="1" si="37"/>
        <v>6.4900351975999998E-2</v>
      </c>
      <c r="CJ288" s="104">
        <f t="shared" ca="1" si="38"/>
        <v>0.12101235197599999</v>
      </c>
      <c r="CK288" s="104">
        <f t="shared" ca="1" si="39"/>
        <v>0.15842035197599999</v>
      </c>
    </row>
    <row r="289" spans="1:89" x14ac:dyDescent="0.25">
      <c r="A289" s="79">
        <f t="shared" si="80"/>
        <v>4</v>
      </c>
      <c r="B289" s="30">
        <f t="shared" si="40"/>
        <v>2.2014259877279781E-2</v>
      </c>
      <c r="C289" s="30">
        <f t="shared" si="41"/>
        <v>2.4129102476780351E-2</v>
      </c>
      <c r="D289" s="30">
        <f t="shared" si="42"/>
        <v>2.7304083481033393E-2</v>
      </c>
      <c r="E289" s="30">
        <f t="shared" si="43"/>
        <v>3.4314836451653619E-2</v>
      </c>
      <c r="F289" s="30">
        <f t="shared" si="44"/>
        <v>5.4014150285174534E-2</v>
      </c>
      <c r="G289" s="30">
        <f t="shared" si="45"/>
        <v>7.2566671831811522E-2</v>
      </c>
      <c r="H289" s="30">
        <f t="shared" si="46"/>
        <v>0.13550066891123658</v>
      </c>
      <c r="I289" s="30">
        <f t="shared" si="47"/>
        <v>0.17745666696418658</v>
      </c>
      <c r="K289" s="79">
        <f t="shared" si="81"/>
        <v>4</v>
      </c>
      <c r="L289" s="30">
        <f t="shared" si="48"/>
        <v>2.1161105478E-2</v>
      </c>
      <c r="M289" s="30">
        <f t="shared" si="49"/>
        <v>2.3287105477999996E-2</v>
      </c>
      <c r="N289" s="30">
        <f t="shared" si="50"/>
        <v>2.6441105478E-2</v>
      </c>
      <c r="O289" s="30">
        <f t="shared" si="51"/>
        <v>3.3458605478000003E-2</v>
      </c>
      <c r="P289" s="30">
        <f t="shared" si="52"/>
        <v>5.3148605478000002E-2</v>
      </c>
      <c r="Q289" s="30">
        <f t="shared" si="53"/>
        <v>7.1680605478000009E-2</v>
      </c>
      <c r="R289" s="30">
        <f t="shared" si="54"/>
        <v>0.13418860547799999</v>
      </c>
      <c r="S289" s="30">
        <f t="shared" si="55"/>
        <v>0.175860605478</v>
      </c>
      <c r="U289" s="79">
        <f t="shared" si="82"/>
        <v>4</v>
      </c>
      <c r="V289" s="30">
        <f t="shared" si="56"/>
        <v>1.8555939569999999E-2</v>
      </c>
      <c r="W289" s="30">
        <f t="shared" si="57"/>
        <v>2.0949939569999999E-2</v>
      </c>
      <c r="X289" s="30">
        <f t="shared" si="58"/>
        <v>2.3938939570000001E-2</v>
      </c>
      <c r="Y289" s="30">
        <f t="shared" si="59"/>
        <v>3.0630939570000001E-2</v>
      </c>
      <c r="Z289" s="30">
        <f t="shared" si="60"/>
        <v>5.0608939570000004E-2</v>
      </c>
      <c r="AA289" s="30">
        <f t="shared" si="61"/>
        <v>6.9165939570000001E-2</v>
      </c>
      <c r="AB289" s="30">
        <f t="shared" si="62"/>
        <v>0.13074193956999999</v>
      </c>
      <c r="AC289" s="30">
        <f t="shared" si="63"/>
        <v>0.17179260623666667</v>
      </c>
      <c r="AE289" s="79">
        <f t="shared" si="83"/>
        <v>4</v>
      </c>
      <c r="AF289" s="30">
        <f t="shared" si="64"/>
        <v>2.0250762972E-2</v>
      </c>
      <c r="AG289" s="30">
        <f t="shared" si="65"/>
        <v>2.2678762971999999E-2</v>
      </c>
      <c r="AH289" s="30">
        <f t="shared" si="66"/>
        <v>2.5650762972000002E-2</v>
      </c>
      <c r="AI289" s="30">
        <f t="shared" si="67"/>
        <v>3.2328762971999998E-2</v>
      </c>
      <c r="AJ289" s="30">
        <f t="shared" si="68"/>
        <v>5.2303762971999998E-2</v>
      </c>
      <c r="AK289" s="30">
        <f t="shared" si="69"/>
        <v>7.0801762971999999E-2</v>
      </c>
      <c r="AL289" s="30">
        <f t="shared" si="70"/>
        <v>0.13148676297199999</v>
      </c>
      <c r="AM289" s="30">
        <f t="shared" si="71"/>
        <v>0.17194342963866666</v>
      </c>
      <c r="AO289" s="79">
        <f t="shared" si="84"/>
        <v>4</v>
      </c>
      <c r="AP289" s="30">
        <f t="shared" si="8"/>
        <v>1.8423921591000002E-2</v>
      </c>
      <c r="AQ289" s="30">
        <f t="shared" si="9"/>
        <v>2.0876921590999999E-2</v>
      </c>
      <c r="AR289" s="30">
        <f t="shared" si="10"/>
        <v>2.3825921590999999E-2</v>
      </c>
      <c r="AS289" s="30">
        <f t="shared" si="11"/>
        <v>3.0532921591E-2</v>
      </c>
      <c r="AT289" s="30">
        <f t="shared" si="12"/>
        <v>5.0578921590999998E-2</v>
      </c>
      <c r="AU289" s="30">
        <f t="shared" si="13"/>
        <v>6.8947921591000008E-2</v>
      </c>
      <c r="AV289" s="30">
        <f t="shared" si="14"/>
        <v>0.128709921591</v>
      </c>
      <c r="AW289" s="30">
        <f t="shared" si="15"/>
        <v>0.16855125492433334</v>
      </c>
      <c r="AY289" s="79">
        <f t="shared" si="85"/>
        <v>4</v>
      </c>
      <c r="AZ289" s="104">
        <f t="shared" ca="1" si="72"/>
        <v>2.2425028088000003E-2</v>
      </c>
      <c r="BA289" s="104">
        <f t="shared" ca="1" si="73"/>
        <v>2.4904028088000001E-2</v>
      </c>
      <c r="BB289" s="104">
        <f t="shared" ca="1" si="74"/>
        <v>2.7835028088000001E-2</v>
      </c>
      <c r="BC289" s="104">
        <f t="shared" ca="1" si="75"/>
        <v>3.4587028088000002E-2</v>
      </c>
      <c r="BD289" s="104">
        <f t="shared" ca="1" si="76"/>
        <v>5.4686028088000001E-2</v>
      </c>
      <c r="BE289" s="104">
        <f t="shared" ca="1" si="77"/>
        <v>7.2761028088000002E-2</v>
      </c>
      <c r="BF289" s="104">
        <f t="shared" ca="1" si="78"/>
        <v>0.131516028088</v>
      </c>
      <c r="BG289" s="104">
        <f t="shared" ca="1" si="79"/>
        <v>0.17068602808799999</v>
      </c>
      <c r="BI289" s="79">
        <f t="shared" si="86"/>
        <v>4</v>
      </c>
      <c r="BJ289" s="104">
        <f t="shared" ca="1" si="16"/>
        <v>1.7155867445999999E-2</v>
      </c>
      <c r="BK289" s="104">
        <f t="shared" ca="1" si="17"/>
        <v>1.9678867445999997E-2</v>
      </c>
      <c r="BL289" s="104">
        <f t="shared" ca="1" si="18"/>
        <v>2.2564867445999996E-2</v>
      </c>
      <c r="BM289" s="104">
        <f t="shared" ca="1" si="19"/>
        <v>2.9430867446E-2</v>
      </c>
      <c r="BN289" s="104">
        <f t="shared" ca="1" si="20"/>
        <v>4.9655867446E-2</v>
      </c>
      <c r="BO289" s="104">
        <f t="shared" ca="1" si="21"/>
        <v>6.7524867445999989E-2</v>
      </c>
      <c r="BP289" s="104">
        <f t="shared" ca="1" si="22"/>
        <v>0.12570286744599998</v>
      </c>
      <c r="BQ289" s="104">
        <f t="shared" ca="1" si="23"/>
        <v>0.16448820077933329</v>
      </c>
      <c r="BS289" s="79">
        <f t="shared" si="87"/>
        <v>4</v>
      </c>
      <c r="BT289" s="104">
        <f t="shared" ca="1" si="24"/>
        <v>1.5080156363000001E-2</v>
      </c>
      <c r="BU289" s="104">
        <f t="shared" ca="1" si="25"/>
        <v>1.7621156363000001E-2</v>
      </c>
      <c r="BV289" s="104">
        <f t="shared" ca="1" si="26"/>
        <v>2.0482156362999999E-2</v>
      </c>
      <c r="BW289" s="104">
        <f t="shared" ca="1" si="27"/>
        <v>2.7367156362999998E-2</v>
      </c>
      <c r="BX289" s="104">
        <f t="shared" ca="1" si="28"/>
        <v>4.7686156362999998E-2</v>
      </c>
      <c r="BY289" s="104">
        <f t="shared" ca="1" si="29"/>
        <v>6.5189156363000003E-2</v>
      </c>
      <c r="BZ289" s="104">
        <f t="shared" ca="1" si="30"/>
        <v>0.122524156363</v>
      </c>
      <c r="CA289" s="104">
        <f t="shared" ca="1" si="31"/>
        <v>0.16074748969633335</v>
      </c>
      <c r="CC289" s="79">
        <f t="shared" si="88"/>
        <v>4</v>
      </c>
      <c r="CD289" s="104">
        <f t="shared" ca="1" si="32"/>
        <v>1.6713949482000001E-2</v>
      </c>
      <c r="CE289" s="104">
        <f t="shared" ca="1" si="33"/>
        <v>1.9270949481999998E-2</v>
      </c>
      <c r="CF289" s="104">
        <f t="shared" ca="1" si="34"/>
        <v>2.2099949482000003E-2</v>
      </c>
      <c r="CG289" s="104">
        <f t="shared" ca="1" si="35"/>
        <v>2.8977949481999998E-2</v>
      </c>
      <c r="CH289" s="104">
        <f t="shared" ca="1" si="36"/>
        <v>4.9231949482000006E-2</v>
      </c>
      <c r="CI289" s="104">
        <f t="shared" ca="1" si="37"/>
        <v>6.6426949481999994E-2</v>
      </c>
      <c r="CJ289" s="104">
        <f t="shared" ca="1" si="38"/>
        <v>0.12253894948199999</v>
      </c>
      <c r="CK289" s="104">
        <f t="shared" ca="1" si="39"/>
        <v>0.159946949482</v>
      </c>
    </row>
    <row r="290" spans="1:89" x14ac:dyDescent="0.25">
      <c r="A290" s="79">
        <f t="shared" si="80"/>
        <v>5</v>
      </c>
      <c r="B290" s="30">
        <f t="shared" si="40"/>
        <v>2.5564589935902438E-2</v>
      </c>
      <c r="C290" s="30">
        <f t="shared" si="41"/>
        <v>2.7890152836955416E-2</v>
      </c>
      <c r="D290" s="30">
        <f t="shared" si="42"/>
        <v>3.1102655766930346E-2</v>
      </c>
      <c r="E290" s="30">
        <f t="shared" si="43"/>
        <v>3.7980164667561891E-2</v>
      </c>
      <c r="F290" s="30">
        <f t="shared" si="44"/>
        <v>5.6895267629816032E-2</v>
      </c>
      <c r="G290" s="30">
        <f t="shared" si="45"/>
        <v>7.5447789176453034E-2</v>
      </c>
      <c r="H290" s="30">
        <f t="shared" si="46"/>
        <v>0.13838178625587808</v>
      </c>
      <c r="I290" s="30">
        <f t="shared" si="47"/>
        <v>0.18033778430882808</v>
      </c>
      <c r="K290" s="79">
        <f t="shared" si="81"/>
        <v>5</v>
      </c>
      <c r="L290" s="30">
        <f t="shared" si="48"/>
        <v>2.4033935709999999E-2</v>
      </c>
      <c r="M290" s="30">
        <f t="shared" si="49"/>
        <v>2.6379435709999999E-2</v>
      </c>
      <c r="N290" s="30">
        <f t="shared" si="50"/>
        <v>2.9570435709999999E-2</v>
      </c>
      <c r="O290" s="30">
        <f t="shared" si="51"/>
        <v>3.6466185710000001E-2</v>
      </c>
      <c r="P290" s="30">
        <f t="shared" si="52"/>
        <v>5.5360185710000002E-2</v>
      </c>
      <c r="Q290" s="30">
        <f t="shared" si="53"/>
        <v>7.3892185710000002E-2</v>
      </c>
      <c r="R290" s="30">
        <f t="shared" si="54"/>
        <v>0.13640018571000001</v>
      </c>
      <c r="S290" s="30">
        <f t="shared" si="55"/>
        <v>0.17807218571</v>
      </c>
      <c r="U290" s="79">
        <f t="shared" si="82"/>
        <v>5</v>
      </c>
      <c r="V290" s="30">
        <f t="shared" si="56"/>
        <v>2.1327364005000002E-2</v>
      </c>
      <c r="W290" s="30">
        <f t="shared" si="57"/>
        <v>2.3825364005000002E-2</v>
      </c>
      <c r="X290" s="30">
        <f t="shared" si="58"/>
        <v>2.6944864004999999E-2</v>
      </c>
      <c r="Y290" s="30">
        <f t="shared" si="59"/>
        <v>3.3710864005000001E-2</v>
      </c>
      <c r="Z290" s="30">
        <f t="shared" si="60"/>
        <v>5.2767864005000005E-2</v>
      </c>
      <c r="AA290" s="30">
        <f t="shared" si="61"/>
        <v>7.1324864005000002E-2</v>
      </c>
      <c r="AB290" s="30">
        <f t="shared" si="62"/>
        <v>0.13290086400500001</v>
      </c>
      <c r="AC290" s="30">
        <f t="shared" si="63"/>
        <v>0.17395153067166669</v>
      </c>
      <c r="AE290" s="79">
        <f t="shared" si="83"/>
        <v>5</v>
      </c>
      <c r="AF290" s="30">
        <f t="shared" si="64"/>
        <v>2.3836452745E-2</v>
      </c>
      <c r="AG290" s="30">
        <f t="shared" si="65"/>
        <v>2.6347952745E-2</v>
      </c>
      <c r="AH290" s="30">
        <f t="shared" si="66"/>
        <v>2.9460452744999997E-2</v>
      </c>
      <c r="AI290" s="30">
        <f t="shared" si="67"/>
        <v>3.6226452744999998E-2</v>
      </c>
      <c r="AJ290" s="30">
        <f t="shared" si="68"/>
        <v>5.5267952745000001E-2</v>
      </c>
      <c r="AK290" s="30">
        <f t="shared" si="69"/>
        <v>7.3765952745000002E-2</v>
      </c>
      <c r="AL290" s="30">
        <f t="shared" si="70"/>
        <v>0.13445095274499999</v>
      </c>
      <c r="AM290" s="30">
        <f t="shared" si="71"/>
        <v>0.17490761941166666</v>
      </c>
      <c r="AO290" s="79">
        <f t="shared" si="84"/>
        <v>5</v>
      </c>
      <c r="AP290" s="30">
        <f t="shared" si="8"/>
        <v>2.1250192548999999E-2</v>
      </c>
      <c r="AQ290" s="30">
        <f t="shared" si="9"/>
        <v>2.3783192549E-2</v>
      </c>
      <c r="AR290" s="30">
        <f t="shared" si="10"/>
        <v>2.6877192548999999E-2</v>
      </c>
      <c r="AS290" s="30">
        <f t="shared" si="11"/>
        <v>3.3688692548999997E-2</v>
      </c>
      <c r="AT290" s="30">
        <f t="shared" si="12"/>
        <v>5.2783692548999998E-2</v>
      </c>
      <c r="AU290" s="30">
        <f t="shared" si="13"/>
        <v>7.1152692549000002E-2</v>
      </c>
      <c r="AV290" s="30">
        <f t="shared" si="14"/>
        <v>0.13091469254900001</v>
      </c>
      <c r="AW290" s="30">
        <f t="shared" si="15"/>
        <v>0.17075602588233335</v>
      </c>
      <c r="AY290" s="79">
        <f t="shared" si="85"/>
        <v>5</v>
      </c>
      <c r="AZ290" s="104">
        <f t="shared" ca="1" si="72"/>
        <v>2.5038832492E-2</v>
      </c>
      <c r="BA290" s="104">
        <f t="shared" ca="1" si="73"/>
        <v>2.7587832491999999E-2</v>
      </c>
      <c r="BB290" s="104">
        <f t="shared" ca="1" si="74"/>
        <v>3.0666832491999998E-2</v>
      </c>
      <c r="BC290" s="104">
        <f t="shared" ca="1" si="75"/>
        <v>3.7549832492000002E-2</v>
      </c>
      <c r="BD290" s="104">
        <f t="shared" ca="1" si="76"/>
        <v>5.6674832491999998E-2</v>
      </c>
      <c r="BE290" s="104">
        <f t="shared" ca="1" si="77"/>
        <v>7.4749832491999985E-2</v>
      </c>
      <c r="BF290" s="104">
        <f t="shared" ca="1" si="78"/>
        <v>0.13350483249199999</v>
      </c>
      <c r="BG290" s="104">
        <f t="shared" ca="1" si="79"/>
        <v>0.172674832492</v>
      </c>
      <c r="BI290" s="79">
        <f t="shared" si="86"/>
        <v>5</v>
      </c>
      <c r="BJ290" s="104">
        <f t="shared" ca="1" si="16"/>
        <v>1.9444494319E-2</v>
      </c>
      <c r="BK290" s="104">
        <f t="shared" ca="1" si="17"/>
        <v>2.2015494319E-2</v>
      </c>
      <c r="BL290" s="104">
        <f t="shared" ca="1" si="18"/>
        <v>2.5059994318999999E-2</v>
      </c>
      <c r="BM290" s="104">
        <f t="shared" ca="1" si="19"/>
        <v>3.2057494318999999E-2</v>
      </c>
      <c r="BN290" s="104">
        <f t="shared" ca="1" si="20"/>
        <v>5.1301494319000003E-2</v>
      </c>
      <c r="BO290" s="104">
        <f t="shared" ca="1" si="21"/>
        <v>6.9170494318999992E-2</v>
      </c>
      <c r="BP290" s="104">
        <f t="shared" ca="1" si="22"/>
        <v>0.127348494319</v>
      </c>
      <c r="BQ290" s="104">
        <f t="shared" ca="1" si="23"/>
        <v>0.16613382765233331</v>
      </c>
      <c r="BS290" s="79">
        <f t="shared" si="87"/>
        <v>5</v>
      </c>
      <c r="BT290" s="104">
        <f t="shared" ca="1" si="24"/>
        <v>1.7062293419999999E-2</v>
      </c>
      <c r="BU290" s="104">
        <f t="shared" ca="1" si="25"/>
        <v>1.962979342E-2</v>
      </c>
      <c r="BV290" s="104">
        <f t="shared" ca="1" si="26"/>
        <v>2.2663793420000002E-2</v>
      </c>
      <c r="BW290" s="104">
        <f t="shared" ca="1" si="27"/>
        <v>2.9695293419999998E-2</v>
      </c>
      <c r="BX290" s="104">
        <f t="shared" ca="1" si="28"/>
        <v>4.9016293420000003E-2</v>
      </c>
      <c r="BY290" s="104">
        <f t="shared" ca="1" si="29"/>
        <v>6.651929342E-2</v>
      </c>
      <c r="BZ290" s="104">
        <f t="shared" ca="1" si="30"/>
        <v>0.12385429342</v>
      </c>
      <c r="CA290" s="104">
        <f t="shared" ca="1" si="31"/>
        <v>0.16207762675333334</v>
      </c>
      <c r="CC290" s="79">
        <f t="shared" si="88"/>
        <v>5</v>
      </c>
      <c r="CD290" s="104">
        <f t="shared" ca="1" si="32"/>
        <v>1.8645328098999998E-2</v>
      </c>
      <c r="CE290" s="104">
        <f t="shared" ca="1" si="33"/>
        <v>2.1198328098999998E-2</v>
      </c>
      <c r="CF290" s="104">
        <f t="shared" ca="1" si="34"/>
        <v>2.4219328098999997E-2</v>
      </c>
      <c r="CG290" s="104">
        <f t="shared" ca="1" si="35"/>
        <v>3.1256328098999996E-2</v>
      </c>
      <c r="CH290" s="104">
        <f t="shared" ca="1" si="36"/>
        <v>5.0498328099000005E-2</v>
      </c>
      <c r="CI290" s="104">
        <f t="shared" ca="1" si="37"/>
        <v>6.7693328099E-2</v>
      </c>
      <c r="CJ290" s="104">
        <f t="shared" ca="1" si="38"/>
        <v>0.12380532809899999</v>
      </c>
      <c r="CK290" s="104">
        <f t="shared" ca="1" si="39"/>
        <v>0.16121332809899999</v>
      </c>
    </row>
    <row r="291" spans="1:89" x14ac:dyDescent="0.25">
      <c r="A291" s="79">
        <f t="shared" si="80"/>
        <v>6</v>
      </c>
      <c r="B291" s="30">
        <f t="shared" si="40"/>
        <v>2.8400606402436288E-2</v>
      </c>
      <c r="C291" s="30">
        <f t="shared" si="41"/>
        <v>3.0936889605041682E-2</v>
      </c>
      <c r="D291" s="30">
        <f t="shared" si="42"/>
        <v>3.4186914460738495E-2</v>
      </c>
      <c r="E291" s="30">
        <f t="shared" si="43"/>
        <v>4.0931179291381348E-2</v>
      </c>
      <c r="F291" s="30">
        <f t="shared" si="44"/>
        <v>5.9062071382368728E-2</v>
      </c>
      <c r="G291" s="30">
        <f t="shared" si="45"/>
        <v>7.761459292900573E-2</v>
      </c>
      <c r="H291" s="30">
        <f t="shared" si="46"/>
        <v>0.14054859000843078</v>
      </c>
      <c r="I291" s="30">
        <f t="shared" si="47"/>
        <v>0.18250458806138078</v>
      </c>
      <c r="K291" s="79">
        <f t="shared" si="81"/>
        <v>6</v>
      </c>
      <c r="L291" s="30">
        <f t="shared" si="48"/>
        <v>2.6410744467000001E-2</v>
      </c>
      <c r="M291" s="30">
        <f t="shared" si="49"/>
        <v>2.8975744466999999E-2</v>
      </c>
      <c r="N291" s="30">
        <f t="shared" si="50"/>
        <v>3.2203744467000001E-2</v>
      </c>
      <c r="O291" s="30">
        <f t="shared" si="51"/>
        <v>3.8977744467000003E-2</v>
      </c>
      <c r="P291" s="30">
        <f t="shared" si="52"/>
        <v>5.7075744467000006E-2</v>
      </c>
      <c r="Q291" s="30">
        <f t="shared" si="53"/>
        <v>7.5607744466999999E-2</v>
      </c>
      <c r="R291" s="30">
        <f t="shared" si="54"/>
        <v>0.13811574446700001</v>
      </c>
      <c r="S291" s="30">
        <f t="shared" si="55"/>
        <v>0.17978774446700002</v>
      </c>
      <c r="U291" s="79">
        <f t="shared" si="82"/>
        <v>6</v>
      </c>
      <c r="V291" s="30">
        <f t="shared" si="56"/>
        <v>2.3612497149000003E-2</v>
      </c>
      <c r="W291" s="30">
        <f t="shared" si="57"/>
        <v>2.6214497149000003E-2</v>
      </c>
      <c r="X291" s="30">
        <f t="shared" si="58"/>
        <v>2.9464497149000003E-2</v>
      </c>
      <c r="Y291" s="30">
        <f t="shared" si="59"/>
        <v>3.6304497148999998E-2</v>
      </c>
      <c r="Z291" s="30">
        <f t="shared" si="60"/>
        <v>5.4440497149000011E-2</v>
      </c>
      <c r="AA291" s="30">
        <f t="shared" si="61"/>
        <v>7.2997497149000001E-2</v>
      </c>
      <c r="AB291" s="30">
        <f t="shared" si="62"/>
        <v>0.13457349714899999</v>
      </c>
      <c r="AC291" s="30">
        <f t="shared" si="63"/>
        <v>0.17562416381566667</v>
      </c>
      <c r="AE291" s="79">
        <f t="shared" si="83"/>
        <v>6</v>
      </c>
      <c r="AF291" s="30">
        <f t="shared" si="64"/>
        <v>2.6752021398000002E-2</v>
      </c>
      <c r="AG291" s="30">
        <f t="shared" si="65"/>
        <v>2.9347021397999998E-2</v>
      </c>
      <c r="AH291" s="30">
        <f t="shared" si="66"/>
        <v>3.2600021398000001E-2</v>
      </c>
      <c r="AI291" s="30">
        <f t="shared" si="67"/>
        <v>3.9454021398E-2</v>
      </c>
      <c r="AJ291" s="30">
        <f t="shared" si="68"/>
        <v>5.7562021397999999E-2</v>
      </c>
      <c r="AK291" s="30">
        <f t="shared" si="69"/>
        <v>7.6060021398E-2</v>
      </c>
      <c r="AL291" s="30">
        <f t="shared" si="70"/>
        <v>0.13674502139799999</v>
      </c>
      <c r="AM291" s="30">
        <f t="shared" si="71"/>
        <v>0.17720168806466666</v>
      </c>
      <c r="AO291" s="79">
        <f t="shared" si="84"/>
        <v>6</v>
      </c>
      <c r="AP291" s="30">
        <f t="shared" si="8"/>
        <v>2.3940142152E-2</v>
      </c>
      <c r="AQ291" s="30">
        <f t="shared" si="9"/>
        <v>2.6553142151999998E-2</v>
      </c>
      <c r="AR291" s="30">
        <f t="shared" si="10"/>
        <v>2.9792142152E-2</v>
      </c>
      <c r="AS291" s="30">
        <f t="shared" si="11"/>
        <v>3.6708142151999995E-2</v>
      </c>
      <c r="AT291" s="30">
        <f t="shared" si="12"/>
        <v>5.4852142152000002E-2</v>
      </c>
      <c r="AU291" s="30">
        <f t="shared" si="13"/>
        <v>7.3221142151999999E-2</v>
      </c>
      <c r="AV291" s="30">
        <f t="shared" si="14"/>
        <v>0.13298314215199999</v>
      </c>
      <c r="AW291" s="30">
        <f t="shared" si="15"/>
        <v>0.17282447548533336</v>
      </c>
      <c r="AY291" s="79">
        <f t="shared" si="85"/>
        <v>6</v>
      </c>
      <c r="AZ291" s="104">
        <f t="shared" ca="1" si="72"/>
        <v>2.7261866819000002E-2</v>
      </c>
      <c r="BA291" s="104">
        <f t="shared" ca="1" si="73"/>
        <v>2.9880866818999999E-2</v>
      </c>
      <c r="BB291" s="104">
        <f t="shared" ca="1" si="74"/>
        <v>3.3107866818999999E-2</v>
      </c>
      <c r="BC291" s="104">
        <f t="shared" ca="1" si="75"/>
        <v>4.0121866818999999E-2</v>
      </c>
      <c r="BD291" s="104">
        <f t="shared" ca="1" si="76"/>
        <v>5.8272866818999999E-2</v>
      </c>
      <c r="BE291" s="104">
        <f t="shared" ca="1" si="77"/>
        <v>7.6347866818999993E-2</v>
      </c>
      <c r="BF291" s="104">
        <f t="shared" ca="1" si="78"/>
        <v>0.13510286681899999</v>
      </c>
      <c r="BG291" s="104">
        <f t="shared" ca="1" si="79"/>
        <v>0.17427286681900001</v>
      </c>
      <c r="BI291" s="79">
        <f t="shared" si="86"/>
        <v>6</v>
      </c>
      <c r="BJ291" s="104">
        <f t="shared" ca="1" si="16"/>
        <v>2.1897976369999999E-2</v>
      </c>
      <c r="BK291" s="104">
        <f t="shared" ca="1" si="17"/>
        <v>2.4516976369999999E-2</v>
      </c>
      <c r="BL291" s="104">
        <f t="shared" ca="1" si="18"/>
        <v>2.7719976369999996E-2</v>
      </c>
      <c r="BM291" s="104">
        <f t="shared" ca="1" si="19"/>
        <v>3.484897637E-2</v>
      </c>
      <c r="BN291" s="104">
        <f t="shared" ca="1" si="20"/>
        <v>5.3111976370000001E-2</v>
      </c>
      <c r="BO291" s="104">
        <f t="shared" ca="1" si="21"/>
        <v>7.098097636999999E-2</v>
      </c>
      <c r="BP291" s="104">
        <f t="shared" ca="1" si="22"/>
        <v>0.12915897636999998</v>
      </c>
      <c r="BQ291" s="104">
        <f t="shared" ca="1" si="23"/>
        <v>0.16794430970333329</v>
      </c>
      <c r="BS291" s="79">
        <f t="shared" si="87"/>
        <v>6</v>
      </c>
      <c r="BT291" s="104">
        <f t="shared" ca="1" si="24"/>
        <v>1.9332443455999999E-2</v>
      </c>
      <c r="BU291" s="104">
        <f t="shared" ca="1" si="25"/>
        <v>2.1926443455999998E-2</v>
      </c>
      <c r="BV291" s="104">
        <f t="shared" ca="1" si="26"/>
        <v>2.5133443456E-2</v>
      </c>
      <c r="BW291" s="104">
        <f t="shared" ca="1" si="27"/>
        <v>3.2311443455999997E-2</v>
      </c>
      <c r="BX291" s="104">
        <f t="shared" ca="1" si="28"/>
        <v>5.0634443456000003E-2</v>
      </c>
      <c r="BY291" s="104">
        <f t="shared" ca="1" si="29"/>
        <v>6.8137443455999994E-2</v>
      </c>
      <c r="BZ291" s="104">
        <f t="shared" ca="1" si="30"/>
        <v>0.125472443456</v>
      </c>
      <c r="CA291" s="104">
        <f t="shared" ca="1" si="31"/>
        <v>0.16369577678933334</v>
      </c>
      <c r="CC291" s="79">
        <f t="shared" si="88"/>
        <v>6</v>
      </c>
      <c r="CD291" s="104">
        <f t="shared" ca="1" si="32"/>
        <v>2.0687919276E-2</v>
      </c>
      <c r="CE291" s="104">
        <f t="shared" ca="1" si="33"/>
        <v>2.3236919276000002E-2</v>
      </c>
      <c r="CF291" s="104">
        <f t="shared" ca="1" si="34"/>
        <v>2.6449919275999999E-2</v>
      </c>
      <c r="CG291" s="104">
        <f t="shared" ca="1" si="35"/>
        <v>3.3645919275999997E-2</v>
      </c>
      <c r="CH291" s="104">
        <f t="shared" ca="1" si="36"/>
        <v>5.1875919276000007E-2</v>
      </c>
      <c r="CI291" s="104">
        <f t="shared" ca="1" si="37"/>
        <v>6.9070919275999995E-2</v>
      </c>
      <c r="CJ291" s="104">
        <f t="shared" ca="1" si="38"/>
        <v>0.125182919276</v>
      </c>
      <c r="CK291" s="104">
        <f t="shared" ca="1" si="39"/>
        <v>0.162590919276</v>
      </c>
    </row>
    <row r="292" spans="1:89" x14ac:dyDescent="0.25">
      <c r="A292" s="79">
        <f t="shared" si="80"/>
        <v>7</v>
      </c>
      <c r="B292" s="30">
        <f t="shared" si="40"/>
        <v>3.0254558298587857E-2</v>
      </c>
      <c r="C292" s="30">
        <f t="shared" si="41"/>
        <v>3.2992126606364761E-2</v>
      </c>
      <c r="D292" s="30">
        <f t="shared" si="42"/>
        <v>3.6022423287529692E-2</v>
      </c>
      <c r="E292" s="30">
        <f t="shared" si="43"/>
        <v>4.2723051458887842E-2</v>
      </c>
      <c r="F292" s="30">
        <f t="shared" si="44"/>
        <v>6.0780058597183731E-2</v>
      </c>
      <c r="G292" s="30">
        <f t="shared" si="45"/>
        <v>7.9332580143820719E-2</v>
      </c>
      <c r="H292" s="30">
        <f t="shared" si="46"/>
        <v>0.14226657722324576</v>
      </c>
      <c r="I292" s="30">
        <f t="shared" si="47"/>
        <v>0.18422257527619579</v>
      </c>
      <c r="K292" s="79">
        <f t="shared" si="81"/>
        <v>7</v>
      </c>
      <c r="L292" s="30">
        <f t="shared" si="48"/>
        <v>2.7852518328666663E-2</v>
      </c>
      <c r="M292" s="30">
        <f t="shared" si="49"/>
        <v>3.0605518328666665E-2</v>
      </c>
      <c r="N292" s="30">
        <f t="shared" si="50"/>
        <v>3.3618184995333332E-2</v>
      </c>
      <c r="O292" s="30">
        <f t="shared" si="51"/>
        <v>4.0342740550888892E-2</v>
      </c>
      <c r="P292" s="30">
        <f t="shared" si="52"/>
        <v>5.8363851662000005E-2</v>
      </c>
      <c r="Q292" s="30">
        <f t="shared" si="53"/>
        <v>7.6895851661999998E-2</v>
      </c>
      <c r="R292" s="30">
        <f t="shared" si="54"/>
        <v>0.13940385166200001</v>
      </c>
      <c r="S292" s="30">
        <f t="shared" si="55"/>
        <v>0.18107585166200002</v>
      </c>
      <c r="U292" s="79">
        <f t="shared" si="82"/>
        <v>7</v>
      </c>
      <c r="V292" s="30">
        <f t="shared" si="56"/>
        <v>2.5102764207333334E-2</v>
      </c>
      <c r="W292" s="30">
        <f t="shared" si="57"/>
        <v>2.7888764207333334E-2</v>
      </c>
      <c r="X292" s="30">
        <f t="shared" si="58"/>
        <v>3.0918430874000001E-2</v>
      </c>
      <c r="Y292" s="30">
        <f t="shared" si="59"/>
        <v>3.7707486429555556E-2</v>
      </c>
      <c r="Z292" s="30">
        <f t="shared" si="60"/>
        <v>5.5763430874000007E-2</v>
      </c>
      <c r="AA292" s="30">
        <f t="shared" si="61"/>
        <v>7.4320430874000004E-2</v>
      </c>
      <c r="AB292" s="30">
        <f t="shared" si="62"/>
        <v>0.135896430874</v>
      </c>
      <c r="AC292" s="30">
        <f t="shared" si="63"/>
        <v>0.17694709754066668</v>
      </c>
      <c r="AE292" s="79">
        <f t="shared" si="83"/>
        <v>7</v>
      </c>
      <c r="AF292" s="30">
        <f t="shared" si="64"/>
        <v>2.8594733411000002E-2</v>
      </c>
      <c r="AG292" s="30">
        <f t="shared" si="65"/>
        <v>3.1383066744333332E-2</v>
      </c>
      <c r="AH292" s="30">
        <f t="shared" si="66"/>
        <v>3.440840007766667E-2</v>
      </c>
      <c r="AI292" s="30">
        <f t="shared" si="67"/>
        <v>4.1212733410999999E-2</v>
      </c>
      <c r="AJ292" s="30">
        <f t="shared" si="68"/>
        <v>5.9237733410999999E-2</v>
      </c>
      <c r="AK292" s="30">
        <f t="shared" si="69"/>
        <v>7.7735733410999999E-2</v>
      </c>
      <c r="AL292" s="30">
        <f t="shared" si="70"/>
        <v>0.138420733411</v>
      </c>
      <c r="AM292" s="30">
        <f t="shared" si="71"/>
        <v>0.17887740007766667</v>
      </c>
      <c r="AO292" s="79">
        <f t="shared" si="84"/>
        <v>7</v>
      </c>
      <c r="AP292" s="30">
        <f t="shared" si="8"/>
        <v>2.5709709989333335E-2</v>
      </c>
      <c r="AQ292" s="30">
        <f t="shared" si="9"/>
        <v>2.8521376655999998E-2</v>
      </c>
      <c r="AR292" s="30">
        <f t="shared" si="10"/>
        <v>3.1527709989333338E-2</v>
      </c>
      <c r="AS292" s="30">
        <f t="shared" si="11"/>
        <v>3.8392876655999997E-2</v>
      </c>
      <c r="AT292" s="30">
        <f t="shared" si="12"/>
        <v>5.6450376656000001E-2</v>
      </c>
      <c r="AU292" s="30">
        <f t="shared" si="13"/>
        <v>7.4819376655999997E-2</v>
      </c>
      <c r="AV292" s="30">
        <f t="shared" si="14"/>
        <v>0.13458137665600001</v>
      </c>
      <c r="AW292" s="30">
        <f t="shared" si="15"/>
        <v>0.17442270998933335</v>
      </c>
      <c r="AY292" s="79">
        <f t="shared" si="85"/>
        <v>7</v>
      </c>
      <c r="AZ292" s="104">
        <f t="shared" ca="1" si="72"/>
        <v>2.8648476772333335E-2</v>
      </c>
      <c r="BA292" s="104">
        <f t="shared" ca="1" si="73"/>
        <v>3.1463476772333333E-2</v>
      </c>
      <c r="BB292" s="104">
        <f t="shared" ca="1" si="74"/>
        <v>3.4458143439E-2</v>
      </c>
      <c r="BC292" s="104">
        <f t="shared" ca="1" si="75"/>
        <v>4.1420143439000003E-2</v>
      </c>
      <c r="BD292" s="104">
        <f t="shared" ca="1" si="76"/>
        <v>5.9481143439000003E-2</v>
      </c>
      <c r="BE292" s="104">
        <f t="shared" ca="1" si="77"/>
        <v>7.7556143438999997E-2</v>
      </c>
      <c r="BF292" s="104">
        <f t="shared" ca="1" si="78"/>
        <v>0.136311143439</v>
      </c>
      <c r="BG292" s="104">
        <f t="shared" ca="1" si="79"/>
        <v>0.17548114343899998</v>
      </c>
      <c r="BI292" s="79">
        <f t="shared" si="86"/>
        <v>7</v>
      </c>
      <c r="BJ292" s="104">
        <f t="shared" ca="1" si="16"/>
        <v>2.3494996300333332E-2</v>
      </c>
      <c r="BK292" s="104">
        <f t="shared" ca="1" si="17"/>
        <v>2.6311329633666666E-2</v>
      </c>
      <c r="BL292" s="104">
        <f t="shared" ca="1" si="18"/>
        <v>2.9284329633666666E-2</v>
      </c>
      <c r="BM292" s="104">
        <f t="shared" ca="1" si="19"/>
        <v>3.6359496300333333E-2</v>
      </c>
      <c r="BN292" s="104">
        <f t="shared" ca="1" si="20"/>
        <v>5.4527662966999998E-2</v>
      </c>
      <c r="BO292" s="104">
        <f t="shared" ca="1" si="21"/>
        <v>7.2396662966999994E-2</v>
      </c>
      <c r="BP292" s="104">
        <f t="shared" ca="1" si="22"/>
        <v>0.13057466296699999</v>
      </c>
      <c r="BQ292" s="104">
        <f t="shared" ca="1" si="23"/>
        <v>0.1693599963003333</v>
      </c>
      <c r="BS292" s="79">
        <f t="shared" si="87"/>
        <v>7</v>
      </c>
      <c r="BT292" s="104">
        <f t="shared" ca="1" si="24"/>
        <v>2.0756679568666666E-2</v>
      </c>
      <c r="BU292" s="104">
        <f t="shared" ca="1" si="25"/>
        <v>2.3553679568666667E-2</v>
      </c>
      <c r="BV292" s="104">
        <f t="shared" ca="1" si="26"/>
        <v>2.6531012902000002E-2</v>
      </c>
      <c r="BW292" s="104">
        <f t="shared" ca="1" si="27"/>
        <v>3.3654290679777779E-2</v>
      </c>
      <c r="BX292" s="104">
        <f t="shared" ca="1" si="28"/>
        <v>5.1877012902000003E-2</v>
      </c>
      <c r="BY292" s="104">
        <f t="shared" ca="1" si="29"/>
        <v>6.9380012901999993E-2</v>
      </c>
      <c r="BZ292" s="104">
        <f t="shared" ca="1" si="30"/>
        <v>0.12671501290199999</v>
      </c>
      <c r="CA292" s="104">
        <f t="shared" ca="1" si="31"/>
        <v>0.16493834623533332</v>
      </c>
      <c r="CC292" s="79">
        <f t="shared" si="88"/>
        <v>7</v>
      </c>
      <c r="CD292" s="104">
        <f t="shared" ca="1" si="32"/>
        <v>2.1928543143666667E-2</v>
      </c>
      <c r="CE292" s="104">
        <f t="shared" ca="1" si="33"/>
        <v>2.4687876476999999E-2</v>
      </c>
      <c r="CF292" s="104">
        <f t="shared" ca="1" si="34"/>
        <v>2.767120981033333E-2</v>
      </c>
      <c r="CG292" s="104">
        <f t="shared" ca="1" si="35"/>
        <v>3.4812265365888891E-2</v>
      </c>
      <c r="CH292" s="104">
        <f t="shared" ca="1" si="36"/>
        <v>5.2935876477000002E-2</v>
      </c>
      <c r="CI292" s="104">
        <f t="shared" ca="1" si="37"/>
        <v>7.0130876477000004E-2</v>
      </c>
      <c r="CJ292" s="104">
        <f t="shared" ca="1" si="38"/>
        <v>0.126242876477</v>
      </c>
      <c r="CK292" s="104">
        <f t="shared" ca="1" si="39"/>
        <v>0.163650876477</v>
      </c>
    </row>
    <row r="293" spans="1:89" x14ac:dyDescent="0.25">
      <c r="A293" s="79">
        <f t="shared" si="80"/>
        <v>8</v>
      </c>
      <c r="B293" s="30">
        <f t="shared" si="40"/>
        <v>3.1800689650698225E-2</v>
      </c>
      <c r="C293" s="30">
        <f t="shared" si="41"/>
        <v>3.4739543063646648E-2</v>
      </c>
      <c r="D293" s="30">
        <f t="shared" si="42"/>
        <v>3.7550111570279689E-2</v>
      </c>
      <c r="E293" s="30">
        <f t="shared" si="43"/>
        <v>4.4207103082353143E-2</v>
      </c>
      <c r="F293" s="30">
        <f t="shared" si="44"/>
        <v>6.2190225267957533E-2</v>
      </c>
      <c r="G293" s="30">
        <f t="shared" si="45"/>
        <v>8.0742746814594521E-2</v>
      </c>
      <c r="H293" s="30">
        <f t="shared" si="46"/>
        <v>0.14367674389401958</v>
      </c>
      <c r="I293" s="30">
        <f t="shared" si="47"/>
        <v>0.18563274194696958</v>
      </c>
      <c r="K293" s="79">
        <f t="shared" si="81"/>
        <v>8</v>
      </c>
      <c r="L293" s="30">
        <f t="shared" si="48"/>
        <v>2.8990838957333336E-2</v>
      </c>
      <c r="M293" s="30">
        <f t="shared" si="49"/>
        <v>3.1931838957333335E-2</v>
      </c>
      <c r="N293" s="30">
        <f t="shared" si="50"/>
        <v>3.4729172290666667E-2</v>
      </c>
      <c r="O293" s="30">
        <f t="shared" si="51"/>
        <v>4.1404283401777778E-2</v>
      </c>
      <c r="P293" s="30">
        <f t="shared" si="52"/>
        <v>5.9348505624E-2</v>
      </c>
      <c r="Q293" s="30">
        <f t="shared" si="53"/>
        <v>7.7880505624000007E-2</v>
      </c>
      <c r="R293" s="30">
        <f t="shared" si="54"/>
        <v>0.14038850562399999</v>
      </c>
      <c r="S293" s="30">
        <f t="shared" si="55"/>
        <v>0.182060505624</v>
      </c>
      <c r="U293" s="79">
        <f t="shared" si="82"/>
        <v>8</v>
      </c>
      <c r="V293" s="30">
        <f t="shared" si="56"/>
        <v>2.6349865051666668E-2</v>
      </c>
      <c r="W293" s="30">
        <f t="shared" si="57"/>
        <v>2.9319865051666665E-2</v>
      </c>
      <c r="X293" s="30">
        <f t="shared" si="58"/>
        <v>3.2129198385000002E-2</v>
      </c>
      <c r="Y293" s="30">
        <f t="shared" si="59"/>
        <v>3.8867309496111113E-2</v>
      </c>
      <c r="Z293" s="30">
        <f t="shared" si="60"/>
        <v>5.6843198385000002E-2</v>
      </c>
      <c r="AA293" s="30">
        <f t="shared" si="61"/>
        <v>7.5400198384999992E-2</v>
      </c>
      <c r="AB293" s="30">
        <f t="shared" si="62"/>
        <v>0.136976198385</v>
      </c>
      <c r="AC293" s="30">
        <f t="shared" si="63"/>
        <v>0.17802686505166668</v>
      </c>
      <c r="AE293" s="79">
        <f t="shared" si="83"/>
        <v>8</v>
      </c>
      <c r="AF293" s="30">
        <f t="shared" si="64"/>
        <v>3.0012992648E-2</v>
      </c>
      <c r="AG293" s="30">
        <f t="shared" si="65"/>
        <v>3.2994659314666663E-2</v>
      </c>
      <c r="AH293" s="30">
        <f t="shared" si="66"/>
        <v>3.5792325981333334E-2</v>
      </c>
      <c r="AI293" s="30">
        <f t="shared" si="67"/>
        <v>4.2546992648E-2</v>
      </c>
      <c r="AJ293" s="30">
        <f t="shared" si="68"/>
        <v>6.0488992647999999E-2</v>
      </c>
      <c r="AK293" s="30">
        <f t="shared" si="69"/>
        <v>7.8986992647999993E-2</v>
      </c>
      <c r="AL293" s="30">
        <f t="shared" si="70"/>
        <v>0.13967199264800001</v>
      </c>
      <c r="AM293" s="30">
        <f t="shared" si="71"/>
        <v>0.18012865931466665</v>
      </c>
      <c r="AO293" s="79">
        <f t="shared" si="84"/>
        <v>8</v>
      </c>
      <c r="AP293" s="30">
        <f t="shared" si="8"/>
        <v>2.7096706039666667E-2</v>
      </c>
      <c r="AQ293" s="30">
        <f t="shared" si="9"/>
        <v>3.0107039373000001E-2</v>
      </c>
      <c r="AR293" s="30">
        <f t="shared" si="10"/>
        <v>3.2880706039666668E-2</v>
      </c>
      <c r="AS293" s="30">
        <f t="shared" si="11"/>
        <v>3.9695039373E-2</v>
      </c>
      <c r="AT293" s="30">
        <f t="shared" si="12"/>
        <v>5.7666039373000001E-2</v>
      </c>
      <c r="AU293" s="30">
        <f t="shared" si="13"/>
        <v>7.6035039373000005E-2</v>
      </c>
      <c r="AV293" s="30">
        <f t="shared" si="14"/>
        <v>0.135797039373</v>
      </c>
      <c r="AW293" s="30">
        <f t="shared" si="15"/>
        <v>0.17563837270633337</v>
      </c>
      <c r="AY293" s="79">
        <f t="shared" si="85"/>
        <v>8</v>
      </c>
      <c r="AZ293" s="104">
        <f t="shared" ca="1" si="72"/>
        <v>2.9760189549666669E-2</v>
      </c>
      <c r="BA293" s="104">
        <f t="shared" ca="1" si="73"/>
        <v>3.2771189549666666E-2</v>
      </c>
      <c r="BB293" s="104">
        <f t="shared" ca="1" si="74"/>
        <v>3.5533522883000004E-2</v>
      </c>
      <c r="BC293" s="104">
        <f t="shared" ca="1" si="75"/>
        <v>4.2443522883000004E-2</v>
      </c>
      <c r="BD293" s="104">
        <f t="shared" ca="1" si="76"/>
        <v>6.0414522883000005E-2</v>
      </c>
      <c r="BE293" s="104">
        <f t="shared" ca="1" si="77"/>
        <v>7.8489522882999999E-2</v>
      </c>
      <c r="BF293" s="104">
        <f t="shared" ca="1" si="78"/>
        <v>0.13724452288299999</v>
      </c>
      <c r="BG293" s="104">
        <f t="shared" ca="1" si="79"/>
        <v>0.176414522883</v>
      </c>
      <c r="BI293" s="79">
        <f t="shared" si="86"/>
        <v>8</v>
      </c>
      <c r="BJ293" s="104">
        <f t="shared" ca="1" si="16"/>
        <v>2.4693761867666669E-2</v>
      </c>
      <c r="BK293" s="104">
        <f t="shared" ca="1" si="17"/>
        <v>2.7707428534333334E-2</v>
      </c>
      <c r="BL293" s="104">
        <f t="shared" ca="1" si="18"/>
        <v>3.0450428534333336E-2</v>
      </c>
      <c r="BM293" s="104">
        <f t="shared" ca="1" si="19"/>
        <v>3.7471761867666667E-2</v>
      </c>
      <c r="BN293" s="104">
        <f t="shared" ca="1" si="20"/>
        <v>5.5545095201000004E-2</v>
      </c>
      <c r="BO293" s="104">
        <f t="shared" ca="1" si="21"/>
        <v>7.3414095200999993E-2</v>
      </c>
      <c r="BP293" s="104">
        <f t="shared" ca="1" si="22"/>
        <v>0.13159209520099999</v>
      </c>
      <c r="BQ293" s="104">
        <f t="shared" ca="1" si="23"/>
        <v>0.1703774285343333</v>
      </c>
      <c r="BS293" s="79">
        <f t="shared" si="87"/>
        <v>8</v>
      </c>
      <c r="BT293" s="104">
        <f t="shared" ca="1" si="24"/>
        <v>2.1786573326333332E-2</v>
      </c>
      <c r="BU293" s="104">
        <f t="shared" ca="1" si="25"/>
        <v>2.4786573326333335E-2</v>
      </c>
      <c r="BV293" s="104">
        <f t="shared" ca="1" si="26"/>
        <v>2.7534239993E-2</v>
      </c>
      <c r="BW293" s="104">
        <f t="shared" ca="1" si="27"/>
        <v>3.4602795548555554E-2</v>
      </c>
      <c r="BX293" s="104">
        <f t="shared" ca="1" si="28"/>
        <v>5.2725239993000002E-2</v>
      </c>
      <c r="BY293" s="104">
        <f t="shared" ca="1" si="29"/>
        <v>7.0228239993E-2</v>
      </c>
      <c r="BZ293" s="104">
        <f t="shared" ca="1" si="30"/>
        <v>0.12756323999300001</v>
      </c>
      <c r="CA293" s="104">
        <f t="shared" ca="1" si="31"/>
        <v>0.16578657332633334</v>
      </c>
      <c r="CC293" s="79">
        <f t="shared" si="88"/>
        <v>8</v>
      </c>
      <c r="CD293" s="104">
        <f t="shared" ca="1" si="32"/>
        <v>2.2884280971333333E-2</v>
      </c>
      <c r="CE293" s="104">
        <f t="shared" ca="1" si="33"/>
        <v>2.5853947638000002E-2</v>
      </c>
      <c r="CF293" s="104">
        <f t="shared" ca="1" si="34"/>
        <v>2.8607614304666667E-2</v>
      </c>
      <c r="CG293" s="104">
        <f t="shared" ca="1" si="35"/>
        <v>3.5693725415777783E-2</v>
      </c>
      <c r="CH293" s="104">
        <f t="shared" ca="1" si="36"/>
        <v>5.3710947638000009E-2</v>
      </c>
      <c r="CI293" s="104">
        <f t="shared" ca="1" si="37"/>
        <v>7.0905947637999997E-2</v>
      </c>
      <c r="CJ293" s="104">
        <f t="shared" ca="1" si="38"/>
        <v>0.12701794763800001</v>
      </c>
      <c r="CK293" s="104">
        <f t="shared" ca="1" si="39"/>
        <v>0.164425947638</v>
      </c>
    </row>
    <row r="294" spans="1:89" x14ac:dyDescent="0.25">
      <c r="A294" s="79">
        <f t="shared" si="80"/>
        <v>9</v>
      </c>
      <c r="B294" s="30">
        <f t="shared" si="40"/>
        <v>3.3117883004501997E-2</v>
      </c>
      <c r="C294" s="30">
        <f t="shared" si="41"/>
        <v>3.6258021522621933E-2</v>
      </c>
      <c r="D294" s="30">
        <f t="shared" si="42"/>
        <v>3.8848861854723089E-2</v>
      </c>
      <c r="E294" s="30">
        <f t="shared" si="43"/>
        <v>4.5462216707511841E-2</v>
      </c>
      <c r="F294" s="30">
        <f t="shared" si="44"/>
        <v>6.3371453940424732E-2</v>
      </c>
      <c r="G294" s="30">
        <f t="shared" si="45"/>
        <v>8.1923975487061734E-2</v>
      </c>
      <c r="H294" s="30">
        <f t="shared" si="46"/>
        <v>0.14485797256648678</v>
      </c>
      <c r="I294" s="30">
        <f t="shared" si="47"/>
        <v>0.18681397061943678</v>
      </c>
      <c r="K294" s="79">
        <f t="shared" si="81"/>
        <v>9</v>
      </c>
      <c r="L294" s="30">
        <f t="shared" si="48"/>
        <v>2.9926448115999996E-2</v>
      </c>
      <c r="M294" s="30">
        <f t="shared" si="49"/>
        <v>3.3055448116000002E-2</v>
      </c>
      <c r="N294" s="30">
        <f t="shared" si="50"/>
        <v>3.5637448115999996E-2</v>
      </c>
      <c r="O294" s="30">
        <f t="shared" si="51"/>
        <v>4.2263114782666665E-2</v>
      </c>
      <c r="P294" s="30">
        <f t="shared" si="52"/>
        <v>6.0130448116000004E-2</v>
      </c>
      <c r="Q294" s="30">
        <f t="shared" si="53"/>
        <v>7.8662448115999997E-2</v>
      </c>
      <c r="R294" s="30">
        <f t="shared" si="54"/>
        <v>0.14117044811599999</v>
      </c>
      <c r="S294" s="30">
        <f t="shared" si="55"/>
        <v>0.18284244811600001</v>
      </c>
      <c r="U294" s="79">
        <f t="shared" si="82"/>
        <v>9</v>
      </c>
      <c r="V294" s="30">
        <f t="shared" si="56"/>
        <v>2.7424967211E-2</v>
      </c>
      <c r="W294" s="30">
        <f t="shared" si="57"/>
        <v>3.0578967211000001E-2</v>
      </c>
      <c r="X294" s="30">
        <f t="shared" si="58"/>
        <v>3.3167967211000002E-2</v>
      </c>
      <c r="Y294" s="30">
        <f t="shared" si="59"/>
        <v>3.9855133877666669E-2</v>
      </c>
      <c r="Z294" s="30">
        <f t="shared" si="60"/>
        <v>5.7750967211000009E-2</v>
      </c>
      <c r="AA294" s="30">
        <f t="shared" si="61"/>
        <v>7.6307967211E-2</v>
      </c>
      <c r="AB294" s="30">
        <f t="shared" si="62"/>
        <v>0.13788396721099999</v>
      </c>
      <c r="AC294" s="30">
        <f t="shared" si="63"/>
        <v>0.17893463387766667</v>
      </c>
      <c r="AE294" s="79">
        <f t="shared" si="83"/>
        <v>9</v>
      </c>
      <c r="AF294" s="30">
        <f t="shared" si="64"/>
        <v>3.1170870302000001E-2</v>
      </c>
      <c r="AG294" s="30">
        <f t="shared" si="65"/>
        <v>3.4345870302000002E-2</v>
      </c>
      <c r="AH294" s="30">
        <f t="shared" si="66"/>
        <v>3.6915870301999998E-2</v>
      </c>
      <c r="AI294" s="30">
        <f t="shared" si="67"/>
        <v>4.3620870302E-2</v>
      </c>
      <c r="AJ294" s="30">
        <f t="shared" si="68"/>
        <v>6.1479870302E-2</v>
      </c>
      <c r="AK294" s="30">
        <f t="shared" si="69"/>
        <v>7.9977870302000001E-2</v>
      </c>
      <c r="AL294" s="30">
        <f t="shared" si="70"/>
        <v>0.140662870302</v>
      </c>
      <c r="AM294" s="30">
        <f t="shared" si="71"/>
        <v>0.18111953696866667</v>
      </c>
      <c r="AO294" s="79">
        <f t="shared" si="84"/>
        <v>9</v>
      </c>
      <c r="AP294" s="30">
        <f t="shared" si="8"/>
        <v>2.8246064565999998E-2</v>
      </c>
      <c r="AQ294" s="30">
        <f t="shared" si="9"/>
        <v>3.1455064566000002E-2</v>
      </c>
      <c r="AR294" s="30">
        <f t="shared" si="10"/>
        <v>3.3996064565999996E-2</v>
      </c>
      <c r="AS294" s="30">
        <f t="shared" si="11"/>
        <v>4.0759564565999995E-2</v>
      </c>
      <c r="AT294" s="30">
        <f t="shared" si="12"/>
        <v>5.8644064566E-2</v>
      </c>
      <c r="AU294" s="30">
        <f t="shared" si="13"/>
        <v>7.7013064566000003E-2</v>
      </c>
      <c r="AV294" s="30">
        <f t="shared" si="14"/>
        <v>0.136775064566</v>
      </c>
      <c r="AW294" s="30">
        <f t="shared" si="15"/>
        <v>0.17661639789933337</v>
      </c>
      <c r="AY294" s="79">
        <f t="shared" si="85"/>
        <v>9</v>
      </c>
      <c r="AZ294" s="104">
        <f t="shared" ca="1" si="72"/>
        <v>3.0699921115999996E-2</v>
      </c>
      <c r="BA294" s="104">
        <f t="shared" ca="1" si="73"/>
        <v>3.3906921115999994E-2</v>
      </c>
      <c r="BB294" s="104">
        <f t="shared" ca="1" si="74"/>
        <v>3.6436921115999998E-2</v>
      </c>
      <c r="BC294" s="104">
        <f t="shared" ca="1" si="75"/>
        <v>4.3294921116000001E-2</v>
      </c>
      <c r="BD294" s="104">
        <f t="shared" ca="1" si="76"/>
        <v>6.1175921115999995E-2</v>
      </c>
      <c r="BE294" s="104">
        <f t="shared" ca="1" si="77"/>
        <v>7.9250921115999989E-2</v>
      </c>
      <c r="BF294" s="104">
        <f t="shared" ca="1" si="78"/>
        <v>0.13800592111599999</v>
      </c>
      <c r="BG294" s="104">
        <f t="shared" ca="1" si="79"/>
        <v>0.177175921116</v>
      </c>
      <c r="BI294" s="79">
        <f t="shared" si="86"/>
        <v>9</v>
      </c>
      <c r="BJ294" s="104">
        <f t="shared" ca="1" si="16"/>
        <v>2.5648403440000002E-2</v>
      </c>
      <c r="BK294" s="104">
        <f t="shared" ca="1" si="17"/>
        <v>2.885940344E-2</v>
      </c>
      <c r="BL294" s="104">
        <f t="shared" ca="1" si="18"/>
        <v>3.1372403440000002E-2</v>
      </c>
      <c r="BM294" s="104">
        <f t="shared" ca="1" si="19"/>
        <v>3.8339903440000003E-2</v>
      </c>
      <c r="BN294" s="104">
        <f t="shared" ca="1" si="20"/>
        <v>5.6318403439999998E-2</v>
      </c>
      <c r="BO294" s="104">
        <f t="shared" ca="1" si="21"/>
        <v>7.4187403439999994E-2</v>
      </c>
      <c r="BP294" s="104">
        <f t="shared" ca="1" si="22"/>
        <v>0.13236540344</v>
      </c>
      <c r="BQ294" s="104">
        <f t="shared" ca="1" si="23"/>
        <v>0.17115073677333331</v>
      </c>
      <c r="BS294" s="79">
        <f t="shared" si="87"/>
        <v>9</v>
      </c>
      <c r="BT294" s="104">
        <f t="shared" ca="1" si="24"/>
        <v>2.2585535340999999E-2</v>
      </c>
      <c r="BU294" s="104">
        <f t="shared" ca="1" si="25"/>
        <v>2.5788535341E-2</v>
      </c>
      <c r="BV294" s="104">
        <f t="shared" ca="1" si="26"/>
        <v>2.8306535341E-2</v>
      </c>
      <c r="BW294" s="104">
        <f t="shared" ca="1" si="27"/>
        <v>3.532036867433333E-2</v>
      </c>
      <c r="BX294" s="104">
        <f t="shared" ca="1" si="28"/>
        <v>5.3342535341000002E-2</v>
      </c>
      <c r="BY294" s="104">
        <f t="shared" ca="1" si="29"/>
        <v>7.0845535340999993E-2</v>
      </c>
      <c r="BZ294" s="104">
        <f t="shared" ca="1" si="30"/>
        <v>0.12818053534099999</v>
      </c>
      <c r="CA294" s="104">
        <f t="shared" ca="1" si="31"/>
        <v>0.16640386867433332</v>
      </c>
      <c r="CC294" s="79">
        <f t="shared" si="88"/>
        <v>9</v>
      </c>
      <c r="CD294" s="104">
        <f t="shared" ca="1" si="32"/>
        <v>2.3672861367E-2</v>
      </c>
      <c r="CE294" s="104">
        <f t="shared" ca="1" si="33"/>
        <v>2.6852861366999999E-2</v>
      </c>
      <c r="CF294" s="104">
        <f t="shared" ca="1" si="34"/>
        <v>2.9376861366999997E-2</v>
      </c>
      <c r="CG294" s="104">
        <f t="shared" ca="1" si="35"/>
        <v>3.6408028033666662E-2</v>
      </c>
      <c r="CH294" s="104">
        <f t="shared" ca="1" si="36"/>
        <v>5.4318861367000003E-2</v>
      </c>
      <c r="CI294" s="104">
        <f t="shared" ca="1" si="37"/>
        <v>7.1513861366999998E-2</v>
      </c>
      <c r="CJ294" s="104">
        <f t="shared" ca="1" si="38"/>
        <v>0.12762586136699999</v>
      </c>
      <c r="CK294" s="104">
        <f t="shared" ca="1" si="39"/>
        <v>0.16503386136699999</v>
      </c>
    </row>
    <row r="295" spans="1:89" x14ac:dyDescent="0.25">
      <c r="A295" s="79">
        <f t="shared" si="80"/>
        <v>10</v>
      </c>
      <c r="B295" s="30">
        <f t="shared" si="40"/>
        <v>3.4237680308054338E-2</v>
      </c>
      <c r="C295" s="30">
        <f t="shared" si="41"/>
        <v>3.7381211633722544E-2</v>
      </c>
      <c r="D295" s="30">
        <f t="shared" si="42"/>
        <v>3.9943186961920292E-2</v>
      </c>
      <c r="E295" s="30">
        <f t="shared" si="43"/>
        <v>4.653356493987594E-2</v>
      </c>
      <c r="F295" s="30">
        <f t="shared" si="44"/>
        <v>6.4368917220097327E-2</v>
      </c>
      <c r="G295" s="30">
        <f t="shared" si="45"/>
        <v>8.2921438766734329E-2</v>
      </c>
      <c r="H295" s="30">
        <f t="shared" si="46"/>
        <v>0.14585543584615937</v>
      </c>
      <c r="I295" s="30">
        <f t="shared" si="47"/>
        <v>0.1878114338991094</v>
      </c>
      <c r="K295" s="79">
        <f t="shared" si="81"/>
        <v>10</v>
      </c>
      <c r="L295" s="30">
        <f t="shared" si="48"/>
        <v>3.0705771746411765E-2</v>
      </c>
      <c r="M295" s="30">
        <f t="shared" si="49"/>
        <v>3.3823948217000001E-2</v>
      </c>
      <c r="N295" s="30">
        <f t="shared" si="50"/>
        <v>3.6378081550333334E-2</v>
      </c>
      <c r="O295" s="30">
        <f t="shared" si="51"/>
        <v>4.2979503772555556E-2</v>
      </c>
      <c r="P295" s="30">
        <f t="shared" si="52"/>
        <v>6.0769948217000005E-2</v>
      </c>
      <c r="Q295" s="30">
        <f t="shared" si="53"/>
        <v>7.9301948216999998E-2</v>
      </c>
      <c r="R295" s="30">
        <f t="shared" si="54"/>
        <v>0.14180994821699999</v>
      </c>
      <c r="S295" s="30">
        <f t="shared" si="55"/>
        <v>0.18348194821700001</v>
      </c>
      <c r="U295" s="79">
        <f t="shared" si="82"/>
        <v>10</v>
      </c>
      <c r="V295" s="30">
        <f t="shared" si="56"/>
        <v>2.8345238865999999E-2</v>
      </c>
      <c r="W295" s="30">
        <f t="shared" si="57"/>
        <v>3.1486772199333331E-2</v>
      </c>
      <c r="X295" s="30">
        <f t="shared" si="58"/>
        <v>3.404797219933333E-2</v>
      </c>
      <c r="Y295" s="30">
        <f t="shared" si="59"/>
        <v>4.0712461088222227E-2</v>
      </c>
      <c r="Z295" s="30">
        <f t="shared" si="60"/>
        <v>5.8528238866000004E-2</v>
      </c>
      <c r="AA295" s="30">
        <f t="shared" si="61"/>
        <v>7.7085238865999994E-2</v>
      </c>
      <c r="AB295" s="30">
        <f t="shared" si="62"/>
        <v>0.13866123886600001</v>
      </c>
      <c r="AC295" s="30">
        <f t="shared" si="63"/>
        <v>0.17971190553266669</v>
      </c>
      <c r="AE295" s="79">
        <f t="shared" si="83"/>
        <v>10</v>
      </c>
      <c r="AF295" s="30">
        <f t="shared" si="64"/>
        <v>3.2146896121235294E-2</v>
      </c>
      <c r="AG295" s="30">
        <f t="shared" si="65"/>
        <v>3.5305958866333337E-2</v>
      </c>
      <c r="AH295" s="30">
        <f t="shared" si="66"/>
        <v>3.7848558866333336E-2</v>
      </c>
      <c r="AI295" s="30">
        <f t="shared" si="67"/>
        <v>4.4533425533E-2</v>
      </c>
      <c r="AJ295" s="30">
        <f t="shared" si="68"/>
        <v>6.2309425533E-2</v>
      </c>
      <c r="AK295" s="30">
        <f t="shared" si="69"/>
        <v>8.0807425532999994E-2</v>
      </c>
      <c r="AL295" s="30">
        <f t="shared" si="70"/>
        <v>0.14149242553300001</v>
      </c>
      <c r="AM295" s="30">
        <f t="shared" si="71"/>
        <v>0.18194909219966665</v>
      </c>
      <c r="AO295" s="79">
        <f t="shared" si="84"/>
        <v>10</v>
      </c>
      <c r="AP295" s="30">
        <f t="shared" si="8"/>
        <v>2.9217527116588232E-2</v>
      </c>
      <c r="AQ295" s="30">
        <f t="shared" si="9"/>
        <v>3.2406683979333335E-2</v>
      </c>
      <c r="AR295" s="30">
        <f t="shared" si="10"/>
        <v>3.4920817312666663E-2</v>
      </c>
      <c r="AS295" s="30">
        <f t="shared" si="11"/>
        <v>4.1667350646000002E-2</v>
      </c>
      <c r="AT295" s="30">
        <f t="shared" si="12"/>
        <v>5.9465350646000004E-2</v>
      </c>
      <c r="AU295" s="30">
        <f t="shared" si="13"/>
        <v>7.7834350646E-2</v>
      </c>
      <c r="AV295" s="30">
        <f t="shared" si="14"/>
        <v>0.13759635064600001</v>
      </c>
      <c r="AW295" s="30">
        <f t="shared" si="15"/>
        <v>0.17743768397933335</v>
      </c>
      <c r="AY295" s="79">
        <f t="shared" si="85"/>
        <v>10</v>
      </c>
      <c r="AZ295" s="104">
        <f t="shared" ca="1" si="72"/>
        <v>3.1501149090470588E-2</v>
      </c>
      <c r="BA295" s="104">
        <f t="shared" ca="1" si="73"/>
        <v>3.4685541247333335E-2</v>
      </c>
      <c r="BB295" s="104">
        <f t="shared" ca="1" si="74"/>
        <v>3.7187541247333332E-2</v>
      </c>
      <c r="BC295" s="104">
        <f t="shared" ca="1" si="75"/>
        <v>4.4031207914000003E-2</v>
      </c>
      <c r="BD295" s="104">
        <f t="shared" ca="1" si="76"/>
        <v>6.1822207913999998E-2</v>
      </c>
      <c r="BE295" s="104">
        <f t="shared" ca="1" si="77"/>
        <v>7.9897207913999985E-2</v>
      </c>
      <c r="BF295" s="104">
        <f t="shared" ca="1" si="78"/>
        <v>0.13865220791399999</v>
      </c>
      <c r="BG295" s="104">
        <f t="shared" ca="1" si="79"/>
        <v>0.177822207914</v>
      </c>
      <c r="BI295" s="79">
        <f t="shared" si="86"/>
        <v>10</v>
      </c>
      <c r="BJ295" s="104">
        <f t="shared" ca="1" si="16"/>
        <v>2.6437799186058826E-2</v>
      </c>
      <c r="BK295" s="104">
        <f t="shared" ca="1" si="17"/>
        <v>2.9625348205666667E-2</v>
      </c>
      <c r="BL295" s="104">
        <f t="shared" ca="1" si="18"/>
        <v>3.210881487233333E-2</v>
      </c>
      <c r="BM295" s="104">
        <f t="shared" ca="1" si="19"/>
        <v>3.9065014872333333E-2</v>
      </c>
      <c r="BN295" s="104">
        <f t="shared" ca="1" si="20"/>
        <v>5.6948681538999998E-2</v>
      </c>
      <c r="BO295" s="104">
        <f t="shared" ca="1" si="21"/>
        <v>7.4817681538999994E-2</v>
      </c>
      <c r="BP295" s="104">
        <f t="shared" ca="1" si="22"/>
        <v>0.13299568153899999</v>
      </c>
      <c r="BQ295" s="104">
        <f t="shared" ca="1" si="23"/>
        <v>0.1717810148723333</v>
      </c>
      <c r="BS295" s="79">
        <f t="shared" si="87"/>
        <v>10</v>
      </c>
      <c r="BT295" s="104">
        <f t="shared" ca="1" si="24"/>
        <v>2.3241641794235296E-2</v>
      </c>
      <c r="BU295" s="104">
        <f t="shared" ca="1" si="25"/>
        <v>2.6422371206000002E-2</v>
      </c>
      <c r="BV295" s="104">
        <f t="shared" ca="1" si="26"/>
        <v>2.8907837872666667E-2</v>
      </c>
      <c r="BW295" s="104">
        <f t="shared" ca="1" si="27"/>
        <v>3.5913282317111113E-2</v>
      </c>
      <c r="BX295" s="104">
        <f t="shared" ca="1" si="28"/>
        <v>5.3835171206000003E-2</v>
      </c>
      <c r="BY295" s="104">
        <f t="shared" ca="1" si="29"/>
        <v>7.1338171206000001E-2</v>
      </c>
      <c r="BZ295" s="104">
        <f t="shared" ca="1" si="30"/>
        <v>0.128673171206</v>
      </c>
      <c r="CA295" s="104">
        <f t="shared" ca="1" si="31"/>
        <v>0.16689650453933333</v>
      </c>
      <c r="CC295" s="79">
        <f t="shared" si="88"/>
        <v>10</v>
      </c>
      <c r="CD295" s="104">
        <f t="shared" ca="1" si="32"/>
        <v>2.4357890962647059E-2</v>
      </c>
      <c r="CE295" s="104">
        <f t="shared" ca="1" si="33"/>
        <v>2.7517930178333334E-2</v>
      </c>
      <c r="CF295" s="104">
        <f t="shared" ca="1" si="34"/>
        <v>3.0006530178333338E-2</v>
      </c>
      <c r="CG295" s="104">
        <f t="shared" ca="1" si="35"/>
        <v>3.703215240055556E-2</v>
      </c>
      <c r="CH295" s="104">
        <f t="shared" ca="1" si="36"/>
        <v>5.4836596845000002E-2</v>
      </c>
      <c r="CI295" s="104">
        <f t="shared" ca="1" si="37"/>
        <v>7.2031596845000004E-2</v>
      </c>
      <c r="CJ295" s="104">
        <f t="shared" ca="1" si="38"/>
        <v>0.12814359684499999</v>
      </c>
      <c r="CK295" s="104">
        <f t="shared" ca="1" si="39"/>
        <v>0.16555159684499998</v>
      </c>
    </row>
    <row r="296" spans="1:89" x14ac:dyDescent="0.25">
      <c r="A296" s="79">
        <f t="shared" si="80"/>
        <v>11</v>
      </c>
      <c r="B296" s="30">
        <f t="shared" si="40"/>
        <v>3.5199651789915076E-2</v>
      </c>
      <c r="C296" s="30">
        <f t="shared" si="41"/>
        <v>3.8346575923131551E-2</v>
      </c>
      <c r="D296" s="30">
        <f t="shared" si="42"/>
        <v>4.0879686247425898E-2</v>
      </c>
      <c r="E296" s="30">
        <f t="shared" si="43"/>
        <v>4.7447087350548429E-2</v>
      </c>
      <c r="F296" s="30">
        <f t="shared" si="44"/>
        <v>6.5208554678078332E-2</v>
      </c>
      <c r="G296" s="30">
        <f t="shared" si="45"/>
        <v>8.376107622471532E-2</v>
      </c>
      <c r="H296" s="30">
        <f t="shared" si="46"/>
        <v>0.14669507330414036</v>
      </c>
      <c r="I296" s="30">
        <f t="shared" si="47"/>
        <v>0.18865107135709039</v>
      </c>
      <c r="K296" s="79">
        <f t="shared" si="81"/>
        <v>11</v>
      </c>
      <c r="L296" s="30">
        <f t="shared" si="48"/>
        <v>3.138052523882353E-2</v>
      </c>
      <c r="M296" s="30">
        <f t="shared" si="49"/>
        <v>3.4487878180000001E-2</v>
      </c>
      <c r="N296" s="30">
        <f t="shared" si="50"/>
        <v>3.7014144846666666E-2</v>
      </c>
      <c r="O296" s="30">
        <f t="shared" si="51"/>
        <v>4.3591322624444442E-2</v>
      </c>
      <c r="P296" s="30">
        <f t="shared" si="52"/>
        <v>6.1304878180000008E-2</v>
      </c>
      <c r="Q296" s="30">
        <f t="shared" si="53"/>
        <v>7.9836878180000001E-2</v>
      </c>
      <c r="R296" s="30">
        <f t="shared" si="54"/>
        <v>0.14234487818</v>
      </c>
      <c r="S296" s="30">
        <f t="shared" si="55"/>
        <v>0.18401687818000001</v>
      </c>
      <c r="U296" s="79">
        <f t="shared" si="82"/>
        <v>11</v>
      </c>
      <c r="V296" s="30">
        <f t="shared" si="56"/>
        <v>2.9160969848999997E-2</v>
      </c>
      <c r="W296" s="30">
        <f t="shared" si="57"/>
        <v>3.229003651566667E-2</v>
      </c>
      <c r="X296" s="30">
        <f t="shared" si="58"/>
        <v>3.4823436515666668E-2</v>
      </c>
      <c r="Y296" s="30">
        <f t="shared" si="59"/>
        <v>4.1465247626777779E-2</v>
      </c>
      <c r="Z296" s="30">
        <f t="shared" si="60"/>
        <v>5.9200969849000001E-2</v>
      </c>
      <c r="AA296" s="30">
        <f t="shared" si="61"/>
        <v>7.7757969848999992E-2</v>
      </c>
      <c r="AB296" s="30">
        <f t="shared" si="62"/>
        <v>0.13933396984900001</v>
      </c>
      <c r="AC296" s="30">
        <f t="shared" si="63"/>
        <v>0.18038463651566669</v>
      </c>
      <c r="AE296" s="79">
        <f t="shared" si="83"/>
        <v>11</v>
      </c>
      <c r="AF296" s="30">
        <f t="shared" si="64"/>
        <v>3.3026558381470589E-2</v>
      </c>
      <c r="AG296" s="30">
        <f t="shared" si="65"/>
        <v>3.616968387166667E-2</v>
      </c>
      <c r="AH296" s="30">
        <f t="shared" si="66"/>
        <v>3.8684883871666673E-2</v>
      </c>
      <c r="AI296" s="30">
        <f t="shared" si="67"/>
        <v>4.5349617204999998E-2</v>
      </c>
      <c r="AJ296" s="30">
        <f t="shared" si="68"/>
        <v>6.3042617204999998E-2</v>
      </c>
      <c r="AK296" s="30">
        <f t="shared" si="69"/>
        <v>8.1540617204999999E-2</v>
      </c>
      <c r="AL296" s="30">
        <f t="shared" si="70"/>
        <v>0.14222561720499999</v>
      </c>
      <c r="AM296" s="30">
        <f t="shared" si="71"/>
        <v>0.18268228387166666</v>
      </c>
      <c r="AO296" s="79">
        <f t="shared" si="84"/>
        <v>11</v>
      </c>
      <c r="AP296" s="30">
        <f t="shared" si="8"/>
        <v>3.0090533743176471E-2</v>
      </c>
      <c r="AQ296" s="30">
        <f t="shared" si="9"/>
        <v>3.325984746866667E-2</v>
      </c>
      <c r="AR296" s="30">
        <f t="shared" si="10"/>
        <v>3.5747114135333331E-2</v>
      </c>
      <c r="AS296" s="30">
        <f t="shared" si="11"/>
        <v>4.2476680801999997E-2</v>
      </c>
      <c r="AT296" s="30">
        <f t="shared" si="12"/>
        <v>6.0188180802000002E-2</v>
      </c>
      <c r="AU296" s="30">
        <f t="shared" si="13"/>
        <v>7.8557180801999998E-2</v>
      </c>
      <c r="AV296" s="30">
        <f t="shared" si="14"/>
        <v>0.13831918080200001</v>
      </c>
      <c r="AW296" s="30">
        <f t="shared" si="15"/>
        <v>0.17816051413533335</v>
      </c>
      <c r="AY296" s="79">
        <f t="shared" si="85"/>
        <v>11</v>
      </c>
      <c r="AZ296" s="104">
        <f t="shared" ca="1" si="72"/>
        <v>3.2228709235941178E-2</v>
      </c>
      <c r="BA296" s="104">
        <f t="shared" ca="1" si="73"/>
        <v>3.5390493549666668E-2</v>
      </c>
      <c r="BB296" s="104">
        <f t="shared" ca="1" si="74"/>
        <v>3.7864493549666665E-2</v>
      </c>
      <c r="BC296" s="104">
        <f t="shared" ca="1" si="75"/>
        <v>4.4693826882999999E-2</v>
      </c>
      <c r="BD296" s="104">
        <f t="shared" ca="1" si="76"/>
        <v>6.2394826883E-2</v>
      </c>
      <c r="BE296" s="104">
        <f t="shared" ca="1" si="77"/>
        <v>8.0469826883000001E-2</v>
      </c>
      <c r="BF296" s="104">
        <f t="shared" ca="1" si="78"/>
        <v>0.139224826883</v>
      </c>
      <c r="BG296" s="104">
        <f t="shared" ca="1" si="79"/>
        <v>0.17839482688299999</v>
      </c>
      <c r="BI296" s="79">
        <f t="shared" si="86"/>
        <v>11</v>
      </c>
      <c r="BJ296" s="104">
        <f t="shared" ca="1" si="16"/>
        <v>2.7147415139117649E-2</v>
      </c>
      <c r="BK296" s="104">
        <f t="shared" ca="1" si="17"/>
        <v>3.0311513178333332E-2</v>
      </c>
      <c r="BL296" s="104">
        <f t="shared" ca="1" si="18"/>
        <v>3.2765446511666664E-2</v>
      </c>
      <c r="BM296" s="104">
        <f t="shared" ca="1" si="19"/>
        <v>3.9710346511666668E-2</v>
      </c>
      <c r="BN296" s="104">
        <f t="shared" ca="1" si="20"/>
        <v>5.7499179844999998E-2</v>
      </c>
      <c r="BO296" s="104">
        <f t="shared" ca="1" si="21"/>
        <v>7.5368179844999994E-2</v>
      </c>
      <c r="BP296" s="104">
        <f t="shared" ca="1" si="22"/>
        <v>0.133546179845</v>
      </c>
      <c r="BQ296" s="104">
        <f t="shared" ca="1" si="23"/>
        <v>0.17233151317833331</v>
      </c>
      <c r="BS296" s="79">
        <f t="shared" si="87"/>
        <v>11</v>
      </c>
      <c r="BT296" s="104">
        <f t="shared" ca="1" si="24"/>
        <v>2.3840102475470588E-2</v>
      </c>
      <c r="BU296" s="104">
        <f t="shared" ca="1" si="25"/>
        <v>2.6998561298999999E-2</v>
      </c>
      <c r="BV296" s="104">
        <f t="shared" ca="1" si="26"/>
        <v>2.9451494632333333E-2</v>
      </c>
      <c r="BW296" s="104">
        <f t="shared" ca="1" si="27"/>
        <v>3.6448550187888888E-2</v>
      </c>
      <c r="BX296" s="104">
        <f t="shared" ca="1" si="28"/>
        <v>5.4270161299000003E-2</v>
      </c>
      <c r="BY296" s="104">
        <f t="shared" ca="1" si="29"/>
        <v>7.1773161298999993E-2</v>
      </c>
      <c r="BZ296" s="104">
        <f t="shared" ca="1" si="30"/>
        <v>0.12910816129899999</v>
      </c>
      <c r="CA296" s="104">
        <f t="shared" ca="1" si="31"/>
        <v>0.16733149463233332</v>
      </c>
      <c r="CC296" s="79">
        <f t="shared" si="88"/>
        <v>11</v>
      </c>
      <c r="CD296" s="104">
        <f t="shared" ca="1" si="32"/>
        <v>2.5001102849294118E-2</v>
      </c>
      <c r="CE296" s="104">
        <f t="shared" ca="1" si="33"/>
        <v>2.8141181280666665E-2</v>
      </c>
      <c r="CF296" s="104">
        <f t="shared" ca="1" si="34"/>
        <v>3.0594381280666667E-2</v>
      </c>
      <c r="CG296" s="104">
        <f t="shared" ca="1" si="35"/>
        <v>3.7614459058444447E-2</v>
      </c>
      <c r="CH296" s="104">
        <f t="shared" ca="1" si="36"/>
        <v>5.5312514614000004E-2</v>
      </c>
      <c r="CI296" s="104">
        <f t="shared" ca="1" si="37"/>
        <v>7.2507514613999999E-2</v>
      </c>
      <c r="CJ296" s="104">
        <f t="shared" ca="1" si="38"/>
        <v>0.12861951461400001</v>
      </c>
      <c r="CK296" s="104">
        <f t="shared" ca="1" si="39"/>
        <v>0.166027514614</v>
      </c>
    </row>
    <row r="297" spans="1:89" x14ac:dyDescent="0.25">
      <c r="A297" s="79">
        <f t="shared" si="80"/>
        <v>12</v>
      </c>
      <c r="B297" s="30">
        <f t="shared" si="40"/>
        <v>3.602548135461503E-2</v>
      </c>
      <c r="C297" s="30">
        <f t="shared" si="41"/>
        <v>3.917579829537976E-2</v>
      </c>
      <c r="D297" s="30">
        <f t="shared" si="42"/>
        <v>4.1680043615770705E-2</v>
      </c>
      <c r="E297" s="30">
        <f t="shared" si="43"/>
        <v>4.8224467844060134E-2</v>
      </c>
      <c r="F297" s="30">
        <f t="shared" si="44"/>
        <v>6.5912050218898538E-2</v>
      </c>
      <c r="G297" s="30">
        <f t="shared" si="45"/>
        <v>8.4464571765535526E-2</v>
      </c>
      <c r="H297" s="30">
        <f t="shared" si="46"/>
        <v>0.14739856884496058</v>
      </c>
      <c r="I297" s="30">
        <f t="shared" si="47"/>
        <v>0.18935456689791058</v>
      </c>
      <c r="K297" s="79">
        <f t="shared" si="81"/>
        <v>12</v>
      </c>
      <c r="L297" s="30">
        <f t="shared" si="48"/>
        <v>3.1977172833235298E-2</v>
      </c>
      <c r="M297" s="30">
        <f t="shared" si="49"/>
        <v>3.5073702245000005E-2</v>
      </c>
      <c r="N297" s="30">
        <f t="shared" si="50"/>
        <v>3.7572102245000003E-2</v>
      </c>
      <c r="O297" s="30">
        <f t="shared" si="51"/>
        <v>4.4125035578333333E-2</v>
      </c>
      <c r="P297" s="30">
        <f t="shared" si="52"/>
        <v>6.1761702245000008E-2</v>
      </c>
      <c r="Q297" s="30">
        <f t="shared" si="53"/>
        <v>8.0293702245000001E-2</v>
      </c>
      <c r="R297" s="30">
        <f t="shared" si="54"/>
        <v>0.142801702245</v>
      </c>
      <c r="S297" s="30">
        <f t="shared" si="55"/>
        <v>0.18447370224500001</v>
      </c>
      <c r="U297" s="79">
        <f t="shared" si="82"/>
        <v>12</v>
      </c>
      <c r="V297" s="30">
        <f t="shared" si="56"/>
        <v>2.9890670624999997E-2</v>
      </c>
      <c r="W297" s="30">
        <f t="shared" si="57"/>
        <v>3.3007270625000001E-2</v>
      </c>
      <c r="X297" s="30">
        <f t="shared" si="58"/>
        <v>3.5512870624999998E-2</v>
      </c>
      <c r="Y297" s="30">
        <f t="shared" si="59"/>
        <v>4.2132003958333331E-2</v>
      </c>
      <c r="Z297" s="30">
        <f t="shared" si="60"/>
        <v>5.9787670625000004E-2</v>
      </c>
      <c r="AA297" s="30">
        <f t="shared" si="61"/>
        <v>7.8344670625000001E-2</v>
      </c>
      <c r="AB297" s="30">
        <f t="shared" si="62"/>
        <v>0.13992067062499999</v>
      </c>
      <c r="AC297" s="30">
        <f t="shared" si="63"/>
        <v>0.18097133729166667</v>
      </c>
      <c r="AE297" s="79">
        <f t="shared" si="83"/>
        <v>12</v>
      </c>
      <c r="AF297" s="30">
        <f t="shared" si="64"/>
        <v>3.3851551600705881E-2</v>
      </c>
      <c r="AG297" s="30">
        <f t="shared" si="65"/>
        <v>3.6978739836000002E-2</v>
      </c>
      <c r="AH297" s="30">
        <f t="shared" si="66"/>
        <v>3.9466539836E-2</v>
      </c>
      <c r="AI297" s="30">
        <f t="shared" si="67"/>
        <v>4.6111139836000001E-2</v>
      </c>
      <c r="AJ297" s="30">
        <f t="shared" si="68"/>
        <v>6.3721139836000001E-2</v>
      </c>
      <c r="AK297" s="30">
        <f t="shared" si="69"/>
        <v>8.2219139836000002E-2</v>
      </c>
      <c r="AL297" s="30">
        <f t="shared" si="70"/>
        <v>0.142904139836</v>
      </c>
      <c r="AM297" s="30">
        <f t="shared" si="71"/>
        <v>0.18336080650266667</v>
      </c>
      <c r="AO297" s="79">
        <f t="shared" si="84"/>
        <v>12</v>
      </c>
      <c r="AP297" s="30">
        <f t="shared" si="8"/>
        <v>3.0902817229764706E-2</v>
      </c>
      <c r="AQ297" s="30">
        <f t="shared" si="9"/>
        <v>3.4052287818000002E-2</v>
      </c>
      <c r="AR297" s="30">
        <f t="shared" si="10"/>
        <v>3.6512687818000003E-2</v>
      </c>
      <c r="AS297" s="30">
        <f t="shared" si="11"/>
        <v>4.3225287818000002E-2</v>
      </c>
      <c r="AT297" s="30">
        <f t="shared" si="12"/>
        <v>6.0850287818000004E-2</v>
      </c>
      <c r="AU297" s="30">
        <f t="shared" si="13"/>
        <v>7.9219287818E-2</v>
      </c>
      <c r="AV297" s="30">
        <f t="shared" si="14"/>
        <v>0.13898128781800001</v>
      </c>
      <c r="AW297" s="30">
        <f t="shared" si="15"/>
        <v>0.17882262115133335</v>
      </c>
      <c r="AY297" s="79">
        <f t="shared" si="85"/>
        <v>12</v>
      </c>
      <c r="AZ297" s="104">
        <f t="shared" ca="1" si="72"/>
        <v>3.2909482987411767E-2</v>
      </c>
      <c r="BA297" s="104">
        <f t="shared" ca="1" si="73"/>
        <v>3.6048659458000003E-2</v>
      </c>
      <c r="BB297" s="104">
        <f t="shared" ca="1" si="74"/>
        <v>3.8494659458E-2</v>
      </c>
      <c r="BC297" s="104">
        <f t="shared" ca="1" si="75"/>
        <v>4.5309659458000001E-2</v>
      </c>
      <c r="BD297" s="104">
        <f t="shared" ca="1" si="76"/>
        <v>6.2920659458000003E-2</v>
      </c>
      <c r="BE297" s="104">
        <f t="shared" ca="1" si="77"/>
        <v>8.0995659457999997E-2</v>
      </c>
      <c r="BF297" s="104">
        <f t="shared" ca="1" si="78"/>
        <v>0.139750659458</v>
      </c>
      <c r="BG297" s="104">
        <f t="shared" ca="1" si="79"/>
        <v>0.17892065945799998</v>
      </c>
      <c r="BI297" s="79">
        <f t="shared" si="86"/>
        <v>12</v>
      </c>
      <c r="BJ297" s="104">
        <f t="shared" ca="1" si="16"/>
        <v>2.782257804817647E-2</v>
      </c>
      <c r="BK297" s="104">
        <f t="shared" ca="1" si="17"/>
        <v>3.0963225107E-2</v>
      </c>
      <c r="BL297" s="104">
        <f t="shared" ca="1" si="18"/>
        <v>3.3387625106999996E-2</v>
      </c>
      <c r="BM297" s="104">
        <f t="shared" ca="1" si="19"/>
        <v>4.0321225107000001E-2</v>
      </c>
      <c r="BN297" s="104">
        <f t="shared" ca="1" si="20"/>
        <v>5.8015225107000003E-2</v>
      </c>
      <c r="BO297" s="104">
        <f t="shared" ca="1" si="21"/>
        <v>7.5884225106999992E-2</v>
      </c>
      <c r="BP297" s="104">
        <f t="shared" ca="1" si="22"/>
        <v>0.134062225107</v>
      </c>
      <c r="BQ297" s="104">
        <f t="shared" ca="1" si="23"/>
        <v>0.17284755844033331</v>
      </c>
      <c r="BS297" s="79">
        <f t="shared" si="87"/>
        <v>12</v>
      </c>
      <c r="BT297" s="104">
        <f t="shared" ca="1" si="24"/>
        <v>2.442866884670588E-2</v>
      </c>
      <c r="BU297" s="104">
        <f t="shared" ca="1" si="25"/>
        <v>2.7564857082000002E-2</v>
      </c>
      <c r="BV297" s="104">
        <f t="shared" ca="1" si="26"/>
        <v>2.9985257081999998E-2</v>
      </c>
      <c r="BW297" s="104">
        <f t="shared" ca="1" si="27"/>
        <v>3.6973923748666669E-2</v>
      </c>
      <c r="BX297" s="104">
        <f t="shared" ca="1" si="28"/>
        <v>5.4695257082000001E-2</v>
      </c>
      <c r="BY297" s="104">
        <f t="shared" ca="1" si="29"/>
        <v>7.2198257082000006E-2</v>
      </c>
      <c r="BZ297" s="104">
        <f t="shared" ca="1" si="30"/>
        <v>0.129533257082</v>
      </c>
      <c r="CA297" s="104">
        <f t="shared" ca="1" si="31"/>
        <v>0.16775659041533333</v>
      </c>
      <c r="CC297" s="79">
        <f t="shared" si="88"/>
        <v>12</v>
      </c>
      <c r="CD297" s="104">
        <f t="shared" ca="1" si="32"/>
        <v>2.5637478329941177E-2</v>
      </c>
      <c r="CE297" s="104">
        <f t="shared" ca="1" si="33"/>
        <v>2.8757595976999999E-2</v>
      </c>
      <c r="CF297" s="104">
        <f t="shared" ca="1" si="34"/>
        <v>3.1175395977000003E-2</v>
      </c>
      <c r="CG297" s="104">
        <f t="shared" ca="1" si="35"/>
        <v>3.8189929310333333E-2</v>
      </c>
      <c r="CH297" s="104">
        <f t="shared" ca="1" si="36"/>
        <v>5.5781595977000005E-2</v>
      </c>
      <c r="CI297" s="104">
        <f t="shared" ca="1" si="37"/>
        <v>7.2976595977E-2</v>
      </c>
      <c r="CJ297" s="104">
        <f t="shared" ca="1" si="38"/>
        <v>0.12908859597700001</v>
      </c>
      <c r="CK297" s="104">
        <f t="shared" ca="1" si="39"/>
        <v>0.16649659597700001</v>
      </c>
    </row>
    <row r="298" spans="1:89" x14ac:dyDescent="0.25">
      <c r="A298" s="79">
        <f t="shared" si="80"/>
        <v>13</v>
      </c>
      <c r="B298" s="30">
        <f t="shared" si="40"/>
        <v>3.674437428789587E-2</v>
      </c>
      <c r="C298" s="30">
        <f t="shared" si="41"/>
        <v>3.989808403620887E-2</v>
      </c>
      <c r="D298" s="30">
        <f t="shared" si="42"/>
        <v>4.2373464352696399E-2</v>
      </c>
      <c r="E298" s="30">
        <f t="shared" si="43"/>
        <v>4.8894911706152719E-2</v>
      </c>
      <c r="F298" s="30">
        <f t="shared" si="44"/>
        <v>6.6508609128299631E-2</v>
      </c>
      <c r="G298" s="30">
        <f t="shared" si="45"/>
        <v>8.5061130674936619E-2</v>
      </c>
      <c r="H298" s="30">
        <f t="shared" si="46"/>
        <v>0.14799512775436166</v>
      </c>
      <c r="I298" s="30">
        <f t="shared" si="47"/>
        <v>0.18995112580731169</v>
      </c>
      <c r="K298" s="79">
        <f t="shared" si="81"/>
        <v>13</v>
      </c>
      <c r="L298" s="30">
        <f t="shared" si="48"/>
        <v>3.2515192816647054E-2</v>
      </c>
      <c r="M298" s="30">
        <f t="shared" si="49"/>
        <v>3.5600898699000003E-2</v>
      </c>
      <c r="N298" s="30">
        <f t="shared" si="50"/>
        <v>3.8071432032333333E-2</v>
      </c>
      <c r="O298" s="30">
        <f t="shared" si="51"/>
        <v>4.4600120921222224E-2</v>
      </c>
      <c r="P298" s="30">
        <f t="shared" si="52"/>
        <v>6.2159898699000002E-2</v>
      </c>
      <c r="Q298" s="30">
        <f t="shared" si="53"/>
        <v>8.0691898699000009E-2</v>
      </c>
      <c r="R298" s="30">
        <f t="shared" si="54"/>
        <v>0.14319989869899999</v>
      </c>
      <c r="S298" s="30">
        <f t="shared" si="55"/>
        <v>0.184871898699</v>
      </c>
      <c r="U298" s="79">
        <f t="shared" si="82"/>
        <v>13</v>
      </c>
      <c r="V298" s="30">
        <f t="shared" si="56"/>
        <v>3.0552178499999999E-2</v>
      </c>
      <c r="W298" s="30">
        <f t="shared" si="57"/>
        <v>3.3656311833333334E-2</v>
      </c>
      <c r="X298" s="30">
        <f t="shared" si="58"/>
        <v>3.6134111833333329E-2</v>
      </c>
      <c r="Y298" s="30">
        <f t="shared" si="59"/>
        <v>4.273056738888889E-2</v>
      </c>
      <c r="Z298" s="30">
        <f t="shared" si="60"/>
        <v>6.0306178500000002E-2</v>
      </c>
      <c r="AA298" s="30">
        <f t="shared" si="61"/>
        <v>7.8863178499999992E-2</v>
      </c>
      <c r="AB298" s="30">
        <f t="shared" si="62"/>
        <v>0.14043917850000001</v>
      </c>
      <c r="AC298" s="30">
        <f t="shared" si="63"/>
        <v>0.18148984516666669</v>
      </c>
      <c r="AE298" s="79">
        <f t="shared" si="83"/>
        <v>13</v>
      </c>
      <c r="AF298" s="30">
        <f t="shared" si="64"/>
        <v>3.4635968019941177E-2</v>
      </c>
      <c r="AG298" s="30">
        <f t="shared" si="65"/>
        <v>3.7747219000333336E-2</v>
      </c>
      <c r="AH298" s="30">
        <f t="shared" si="66"/>
        <v>4.0207619000333338E-2</v>
      </c>
      <c r="AI298" s="30">
        <f t="shared" si="67"/>
        <v>4.6832085666999999E-2</v>
      </c>
      <c r="AJ298" s="30">
        <f t="shared" si="68"/>
        <v>6.4359085666999993E-2</v>
      </c>
      <c r="AK298" s="30">
        <f t="shared" si="69"/>
        <v>8.2857085667000008E-2</v>
      </c>
      <c r="AL298" s="30">
        <f t="shared" si="70"/>
        <v>0.143542085667</v>
      </c>
      <c r="AM298" s="30">
        <f t="shared" si="71"/>
        <v>0.18399875233366667</v>
      </c>
      <c r="AO298" s="79">
        <f t="shared" si="84"/>
        <v>13</v>
      </c>
      <c r="AP298" s="30">
        <f t="shared" si="8"/>
        <v>3.1679009794352939E-2</v>
      </c>
      <c r="AQ298" s="30">
        <f t="shared" si="9"/>
        <v>3.4808637245333333E-2</v>
      </c>
      <c r="AR298" s="30">
        <f t="shared" si="10"/>
        <v>3.7242170578666661E-2</v>
      </c>
      <c r="AS298" s="30">
        <f t="shared" si="11"/>
        <v>4.3937803912000001E-2</v>
      </c>
      <c r="AT298" s="30">
        <f t="shared" si="12"/>
        <v>6.1476303911999999E-2</v>
      </c>
      <c r="AU298" s="30">
        <f t="shared" si="13"/>
        <v>7.984530391200001E-2</v>
      </c>
      <c r="AV298" s="30">
        <f t="shared" si="14"/>
        <v>0.13960730391199999</v>
      </c>
      <c r="AW298" s="30">
        <f t="shared" si="15"/>
        <v>0.17944863724533336</v>
      </c>
      <c r="AY298" s="79">
        <f t="shared" si="85"/>
        <v>13</v>
      </c>
      <c r="AZ298" s="104">
        <f t="shared" ca="1" si="72"/>
        <v>3.3559485649882356E-2</v>
      </c>
      <c r="BA298" s="104">
        <f t="shared" ca="1" si="73"/>
        <v>3.6676054277333336E-2</v>
      </c>
      <c r="BB298" s="104">
        <f t="shared" ca="1" si="74"/>
        <v>3.9094054277333333E-2</v>
      </c>
      <c r="BC298" s="104">
        <f t="shared" ca="1" si="75"/>
        <v>4.5894720944000003E-2</v>
      </c>
      <c r="BD298" s="104">
        <f t="shared" ca="1" si="76"/>
        <v>6.3415720943999998E-2</v>
      </c>
      <c r="BE298" s="104">
        <f t="shared" ca="1" si="77"/>
        <v>8.1490720943999992E-2</v>
      </c>
      <c r="BF298" s="104">
        <f t="shared" ca="1" si="78"/>
        <v>0.14024572094400001</v>
      </c>
      <c r="BG298" s="104">
        <f t="shared" ca="1" si="79"/>
        <v>0.17941572094399999</v>
      </c>
      <c r="BI298" s="79">
        <f t="shared" si="86"/>
        <v>13</v>
      </c>
      <c r="BJ298" s="104">
        <f t="shared" ca="1" si="16"/>
        <v>2.8491592309235293E-2</v>
      </c>
      <c r="BK298" s="104">
        <f t="shared" ca="1" si="17"/>
        <v>3.1608788387666668E-2</v>
      </c>
      <c r="BL298" s="104">
        <f t="shared" ca="1" si="18"/>
        <v>3.4003655054333337E-2</v>
      </c>
      <c r="BM298" s="104">
        <f t="shared" ca="1" si="19"/>
        <v>4.0925955054333329E-2</v>
      </c>
      <c r="BN298" s="104">
        <f t="shared" ca="1" si="20"/>
        <v>5.8525121721000002E-2</v>
      </c>
      <c r="BO298" s="104">
        <f t="shared" ca="1" si="21"/>
        <v>7.6394121720999991E-2</v>
      </c>
      <c r="BP298" s="104">
        <f t="shared" ca="1" si="22"/>
        <v>0.134572121721</v>
      </c>
      <c r="BQ298" s="104">
        <f t="shared" ca="1" si="23"/>
        <v>0.17335745505433331</v>
      </c>
      <c r="BS298" s="79">
        <f t="shared" si="87"/>
        <v>13</v>
      </c>
      <c r="BT298" s="104">
        <f t="shared" ca="1" si="24"/>
        <v>2.5038411410941177E-2</v>
      </c>
      <c r="BU298" s="104">
        <f t="shared" ca="1" si="25"/>
        <v>2.8152329058000001E-2</v>
      </c>
      <c r="BV298" s="104">
        <f t="shared" ca="1" si="26"/>
        <v>3.0540195724666666E-2</v>
      </c>
      <c r="BW298" s="104">
        <f t="shared" ca="1" si="27"/>
        <v>3.7520473502444446E-2</v>
      </c>
      <c r="BX298" s="104">
        <f t="shared" ca="1" si="28"/>
        <v>5.5141529058000002E-2</v>
      </c>
      <c r="BY298" s="104">
        <f t="shared" ca="1" si="29"/>
        <v>7.2644529058000007E-2</v>
      </c>
      <c r="BZ298" s="104">
        <f t="shared" ca="1" si="30"/>
        <v>0.129979529058</v>
      </c>
      <c r="CA298" s="104">
        <f t="shared" ca="1" si="31"/>
        <v>0.16820286239133334</v>
      </c>
      <c r="CC298" s="79">
        <f t="shared" si="88"/>
        <v>13</v>
      </c>
      <c r="CD298" s="104">
        <f t="shared" ca="1" si="32"/>
        <v>2.6287466441588234E-2</v>
      </c>
      <c r="CE298" s="104">
        <f t="shared" ca="1" si="33"/>
        <v>2.9387623304333334E-2</v>
      </c>
      <c r="CF298" s="104">
        <f t="shared" ca="1" si="34"/>
        <v>3.1770023304333331E-2</v>
      </c>
      <c r="CG298" s="104">
        <f t="shared" ca="1" si="35"/>
        <v>3.8779012193222218E-2</v>
      </c>
      <c r="CH298" s="104">
        <f t="shared" ca="1" si="36"/>
        <v>5.6264289971000005E-2</v>
      </c>
      <c r="CI298" s="104">
        <f t="shared" ca="1" si="37"/>
        <v>7.3459289971E-2</v>
      </c>
      <c r="CJ298" s="104">
        <f t="shared" ca="1" si="38"/>
        <v>0.12957128997099998</v>
      </c>
      <c r="CK298" s="104">
        <f t="shared" ca="1" si="39"/>
        <v>0.16697928997099998</v>
      </c>
    </row>
    <row r="299" spans="1:89" x14ac:dyDescent="0.25">
      <c r="A299" s="79">
        <f t="shared" si="80"/>
        <v>14</v>
      </c>
      <c r="B299" s="30">
        <f t="shared" si="40"/>
        <v>3.7379770412683817E-2</v>
      </c>
      <c r="C299" s="30">
        <f t="shared" si="41"/>
        <v>4.0536872968545079E-2</v>
      </c>
      <c r="D299" s="30">
        <f t="shared" si="42"/>
        <v>4.2983388281129208E-2</v>
      </c>
      <c r="E299" s="30">
        <f t="shared" si="43"/>
        <v>4.9481858759752417E-2</v>
      </c>
      <c r="F299" s="30">
        <f t="shared" si="44"/>
        <v>6.7021671229207824E-2</v>
      </c>
      <c r="G299" s="30">
        <f t="shared" si="45"/>
        <v>8.5574192775844826E-2</v>
      </c>
      <c r="H299" s="30">
        <f t="shared" si="46"/>
        <v>0.14850818985526987</v>
      </c>
      <c r="I299" s="30">
        <f t="shared" si="47"/>
        <v>0.1904641879082199</v>
      </c>
      <c r="K299" s="79">
        <f t="shared" si="81"/>
        <v>14</v>
      </c>
      <c r="L299" s="30">
        <f t="shared" si="48"/>
        <v>3.3008792291058825E-2</v>
      </c>
      <c r="M299" s="30">
        <f t="shared" si="49"/>
        <v>3.6083674644000002E-2</v>
      </c>
      <c r="N299" s="30">
        <f t="shared" si="50"/>
        <v>3.8526341310666665E-2</v>
      </c>
      <c r="O299" s="30">
        <f t="shared" si="51"/>
        <v>4.5030785755111116E-2</v>
      </c>
      <c r="P299" s="30">
        <f t="shared" si="52"/>
        <v>6.2513674644000011E-2</v>
      </c>
      <c r="Q299" s="30">
        <f t="shared" si="53"/>
        <v>8.1045674644000004E-2</v>
      </c>
      <c r="R299" s="30">
        <f t="shared" si="54"/>
        <v>0.14355367464399998</v>
      </c>
      <c r="S299" s="30">
        <f t="shared" si="55"/>
        <v>0.18522567464400003</v>
      </c>
      <c r="U299" s="79">
        <f t="shared" si="82"/>
        <v>14</v>
      </c>
      <c r="V299" s="30">
        <f t="shared" si="56"/>
        <v>3.1158567440999999E-2</v>
      </c>
      <c r="W299" s="30">
        <f t="shared" si="57"/>
        <v>3.4250234107666665E-2</v>
      </c>
      <c r="X299" s="30">
        <f t="shared" si="58"/>
        <v>3.6700234107666665E-2</v>
      </c>
      <c r="Y299" s="30">
        <f t="shared" si="59"/>
        <v>4.3274011885444441E-2</v>
      </c>
      <c r="Z299" s="30">
        <f t="shared" si="60"/>
        <v>6.0769567441000004E-2</v>
      </c>
      <c r="AA299" s="30">
        <f t="shared" si="61"/>
        <v>7.9326567441000001E-2</v>
      </c>
      <c r="AB299" s="30">
        <f t="shared" si="62"/>
        <v>0.14090256744099999</v>
      </c>
      <c r="AC299" s="30">
        <f t="shared" si="63"/>
        <v>0.18195323410766667</v>
      </c>
      <c r="AE299" s="79">
        <f t="shared" si="83"/>
        <v>14</v>
      </c>
      <c r="AF299" s="30">
        <f t="shared" si="64"/>
        <v>3.5383711066176472E-2</v>
      </c>
      <c r="AG299" s="30">
        <f t="shared" si="65"/>
        <v>3.8479024791666663E-2</v>
      </c>
      <c r="AH299" s="30">
        <f t="shared" si="66"/>
        <v>4.0912024791666668E-2</v>
      </c>
      <c r="AI299" s="30">
        <f t="shared" si="67"/>
        <v>4.7516358125000005E-2</v>
      </c>
      <c r="AJ299" s="30">
        <f t="shared" si="68"/>
        <v>6.4960358125000006E-2</v>
      </c>
      <c r="AK299" s="30">
        <f t="shared" si="69"/>
        <v>8.3458358124999993E-2</v>
      </c>
      <c r="AL299" s="30">
        <f t="shared" si="70"/>
        <v>0.14414335812500001</v>
      </c>
      <c r="AM299" s="30">
        <f t="shared" si="71"/>
        <v>0.18460002479166665</v>
      </c>
      <c r="AO299" s="79">
        <f t="shared" si="84"/>
        <v>14</v>
      </c>
      <c r="AP299" s="30">
        <f t="shared" si="8"/>
        <v>3.2421812798941171E-2</v>
      </c>
      <c r="AQ299" s="30">
        <f t="shared" si="9"/>
        <v>3.5531597112666666E-2</v>
      </c>
      <c r="AR299" s="30">
        <f t="shared" si="10"/>
        <v>3.7938263779333334E-2</v>
      </c>
      <c r="AS299" s="30">
        <f t="shared" si="11"/>
        <v>4.4616930446E-2</v>
      </c>
      <c r="AT299" s="30">
        <f t="shared" si="12"/>
        <v>6.2068930445999995E-2</v>
      </c>
      <c r="AU299" s="30">
        <f t="shared" si="13"/>
        <v>8.0437930446000006E-2</v>
      </c>
      <c r="AV299" s="30">
        <f t="shared" si="14"/>
        <v>0.14019993044599999</v>
      </c>
      <c r="AW299" s="30">
        <f t="shared" si="15"/>
        <v>0.18004126377933335</v>
      </c>
      <c r="AY299" s="79">
        <f t="shared" si="85"/>
        <v>14</v>
      </c>
      <c r="AZ299" s="104">
        <f t="shared" ca="1" si="72"/>
        <v>3.4181750191352944E-2</v>
      </c>
      <c r="BA299" s="104">
        <f t="shared" ca="1" si="73"/>
        <v>3.7275710975666669E-2</v>
      </c>
      <c r="BB299" s="104">
        <f t="shared" ca="1" si="74"/>
        <v>3.9665710975666665E-2</v>
      </c>
      <c r="BC299" s="104">
        <f t="shared" ca="1" si="75"/>
        <v>4.6452044309000004E-2</v>
      </c>
      <c r="BD299" s="104">
        <f t="shared" ca="1" si="76"/>
        <v>6.3883044308999992E-2</v>
      </c>
      <c r="BE299" s="104">
        <f t="shared" ca="1" si="77"/>
        <v>8.1958044309E-2</v>
      </c>
      <c r="BF299" s="104">
        <f t="shared" ca="1" si="78"/>
        <v>0.140713044309</v>
      </c>
      <c r="BG299" s="104">
        <f t="shared" ca="1" si="79"/>
        <v>0.17988304430899998</v>
      </c>
      <c r="BI299" s="79">
        <f t="shared" si="86"/>
        <v>14</v>
      </c>
      <c r="BJ299" s="104">
        <f t="shared" ca="1" si="16"/>
        <v>2.9168513934294121E-2</v>
      </c>
      <c r="BK299" s="104">
        <f t="shared" ca="1" si="17"/>
        <v>3.2262259032333332E-2</v>
      </c>
      <c r="BL299" s="104">
        <f t="shared" ca="1" si="18"/>
        <v>3.4627592365666669E-2</v>
      </c>
      <c r="BM299" s="104">
        <f t="shared" ca="1" si="19"/>
        <v>4.153859236566667E-2</v>
      </c>
      <c r="BN299" s="104">
        <f t="shared" ca="1" si="20"/>
        <v>5.9042925699000007E-2</v>
      </c>
      <c r="BO299" s="104">
        <f t="shared" ca="1" si="21"/>
        <v>7.6911925698999989E-2</v>
      </c>
      <c r="BP299" s="104">
        <f t="shared" ca="1" si="22"/>
        <v>0.135089925699</v>
      </c>
      <c r="BQ299" s="104">
        <f t="shared" ca="1" si="23"/>
        <v>0.17387525903233331</v>
      </c>
      <c r="BS299" s="79">
        <f t="shared" si="87"/>
        <v>14</v>
      </c>
      <c r="BT299" s="104">
        <f t="shared" ca="1" si="24"/>
        <v>2.568103512617647E-2</v>
      </c>
      <c r="BU299" s="104">
        <f t="shared" ca="1" si="25"/>
        <v>2.8772682184999995E-2</v>
      </c>
      <c r="BV299" s="104">
        <f t="shared" ca="1" si="26"/>
        <v>3.112801551833333E-2</v>
      </c>
      <c r="BW299" s="104">
        <f t="shared" ca="1" si="27"/>
        <v>3.8099904407222218E-2</v>
      </c>
      <c r="BX299" s="104">
        <f t="shared" ca="1" si="28"/>
        <v>5.5620682184999999E-2</v>
      </c>
      <c r="BY299" s="104">
        <f t="shared" ca="1" si="29"/>
        <v>7.3123682184999997E-2</v>
      </c>
      <c r="BZ299" s="104">
        <f t="shared" ca="1" si="30"/>
        <v>0.13045868218500001</v>
      </c>
      <c r="CA299" s="104">
        <f t="shared" ca="1" si="31"/>
        <v>0.16868201551833334</v>
      </c>
      <c r="CC299" s="79">
        <f t="shared" si="88"/>
        <v>14</v>
      </c>
      <c r="CD299" s="104">
        <f t="shared" ca="1" si="32"/>
        <v>2.6953787673235294E-2</v>
      </c>
      <c r="CE299" s="104">
        <f t="shared" ca="1" si="33"/>
        <v>3.0033983751666667E-2</v>
      </c>
      <c r="CF299" s="104">
        <f t="shared" ca="1" si="34"/>
        <v>3.2380983751666668E-2</v>
      </c>
      <c r="CG299" s="104">
        <f t="shared" ca="1" si="35"/>
        <v>3.9384428196111113E-2</v>
      </c>
      <c r="CH299" s="104">
        <f t="shared" ca="1" si="36"/>
        <v>5.6763317085000001E-2</v>
      </c>
      <c r="CI299" s="104">
        <f t="shared" ca="1" si="37"/>
        <v>7.3958317085000003E-2</v>
      </c>
      <c r="CJ299" s="104">
        <f t="shared" ca="1" si="38"/>
        <v>0.130070317085</v>
      </c>
      <c r="CK299" s="104">
        <f t="shared" ca="1" si="39"/>
        <v>0.16747831708499999</v>
      </c>
    </row>
    <row r="300" spans="1:89" x14ac:dyDescent="0.25">
      <c r="A300" s="79">
        <f t="shared" si="80"/>
        <v>15</v>
      </c>
      <c r="B300" s="30">
        <f t="shared" si="40"/>
        <v>3.7948334035835564E-2</v>
      </c>
      <c r="C300" s="30">
        <f t="shared" si="41"/>
        <v>4.1108829399245088E-2</v>
      </c>
      <c r="D300" s="30">
        <f t="shared" si="42"/>
        <v>4.3526479707925808E-2</v>
      </c>
      <c r="E300" s="30">
        <f t="shared" si="43"/>
        <v>5.0001973311715915E-2</v>
      </c>
      <c r="F300" s="30">
        <f t="shared" si="44"/>
        <v>6.7467900828479838E-2</v>
      </c>
      <c r="G300" s="30">
        <f t="shared" si="45"/>
        <v>8.6020422375116826E-2</v>
      </c>
      <c r="H300" s="30">
        <f t="shared" si="46"/>
        <v>0.14895441945454188</v>
      </c>
      <c r="I300" s="30">
        <f t="shared" si="47"/>
        <v>0.19091041750749188</v>
      </c>
      <c r="K300" s="79">
        <f t="shared" si="81"/>
        <v>15</v>
      </c>
      <c r="L300" s="30">
        <f t="shared" si="48"/>
        <v>3.3468162221470588E-2</v>
      </c>
      <c r="M300" s="30">
        <f t="shared" si="49"/>
        <v>3.6532221045E-2</v>
      </c>
      <c r="N300" s="30">
        <f t="shared" si="50"/>
        <v>3.8947021045000002E-2</v>
      </c>
      <c r="O300" s="30">
        <f t="shared" si="51"/>
        <v>4.5427221045000007E-2</v>
      </c>
      <c r="P300" s="30">
        <f t="shared" si="52"/>
        <v>6.2833221044999998E-2</v>
      </c>
      <c r="Q300" s="30">
        <f t="shared" si="53"/>
        <v>8.1365221045000005E-2</v>
      </c>
      <c r="R300" s="30">
        <f t="shared" si="54"/>
        <v>0.143873221045</v>
      </c>
      <c r="S300" s="30">
        <f t="shared" si="55"/>
        <v>0.18554522104500001</v>
      </c>
      <c r="U300" s="79">
        <f t="shared" si="82"/>
        <v>15</v>
      </c>
      <c r="V300" s="30">
        <f t="shared" si="56"/>
        <v>3.1719652516999999E-2</v>
      </c>
      <c r="W300" s="30">
        <f t="shared" si="57"/>
        <v>3.4798852516999997E-2</v>
      </c>
      <c r="X300" s="30">
        <f t="shared" si="58"/>
        <v>3.7221052516999996E-2</v>
      </c>
      <c r="Y300" s="30">
        <f t="shared" si="59"/>
        <v>4.3772152516999993E-2</v>
      </c>
      <c r="Z300" s="30">
        <f t="shared" si="60"/>
        <v>6.1187652517000007E-2</v>
      </c>
      <c r="AA300" s="30">
        <f t="shared" si="61"/>
        <v>7.9744652516999998E-2</v>
      </c>
      <c r="AB300" s="30">
        <f t="shared" si="62"/>
        <v>0.14132065251699999</v>
      </c>
      <c r="AC300" s="30">
        <f t="shared" si="63"/>
        <v>0.18237131918366667</v>
      </c>
      <c r="AE300" s="79">
        <f t="shared" si="83"/>
        <v>15</v>
      </c>
      <c r="AF300" s="30">
        <f t="shared" si="64"/>
        <v>3.6097698327411762E-2</v>
      </c>
      <c r="AG300" s="30">
        <f t="shared" si="65"/>
        <v>3.9177074797999999E-2</v>
      </c>
      <c r="AH300" s="30">
        <f t="shared" si="66"/>
        <v>4.1582674797999999E-2</v>
      </c>
      <c r="AI300" s="30">
        <f t="shared" si="67"/>
        <v>4.8166874797999998E-2</v>
      </c>
      <c r="AJ300" s="30">
        <f t="shared" si="68"/>
        <v>6.5527874797999999E-2</v>
      </c>
      <c r="AK300" s="30">
        <f t="shared" si="69"/>
        <v>8.4025874798E-2</v>
      </c>
      <c r="AL300" s="30">
        <f t="shared" si="70"/>
        <v>0.14471087479799999</v>
      </c>
      <c r="AM300" s="30">
        <f t="shared" si="71"/>
        <v>0.18516754146466666</v>
      </c>
      <c r="AO300" s="79">
        <f t="shared" si="84"/>
        <v>15</v>
      </c>
      <c r="AP300" s="30">
        <f t="shared" si="8"/>
        <v>3.313587705452941E-2</v>
      </c>
      <c r="AQ300" s="30">
        <f t="shared" si="9"/>
        <v>3.6225818230999997E-2</v>
      </c>
      <c r="AR300" s="30">
        <f t="shared" si="10"/>
        <v>3.8605618230999998E-2</v>
      </c>
      <c r="AS300" s="30">
        <f t="shared" si="11"/>
        <v>4.5267318230999998E-2</v>
      </c>
      <c r="AT300" s="30">
        <f t="shared" si="12"/>
        <v>6.2632818231000004E-2</v>
      </c>
      <c r="AU300" s="30">
        <f t="shared" si="13"/>
        <v>8.1001818231E-2</v>
      </c>
      <c r="AV300" s="30">
        <f t="shared" si="14"/>
        <v>0.14076381823100001</v>
      </c>
      <c r="AW300" s="30">
        <f t="shared" si="15"/>
        <v>0.18060515156433335</v>
      </c>
      <c r="AY300" s="79">
        <f t="shared" si="85"/>
        <v>15</v>
      </c>
      <c r="AZ300" s="104">
        <f t="shared" ca="1" si="72"/>
        <v>3.4781422207823529E-2</v>
      </c>
      <c r="BA300" s="104">
        <f t="shared" ca="1" si="73"/>
        <v>3.7852775148999998E-2</v>
      </c>
      <c r="BB300" s="104">
        <f t="shared" ca="1" si="74"/>
        <v>4.0214775148999994E-2</v>
      </c>
      <c r="BC300" s="104">
        <f t="shared" ca="1" si="75"/>
        <v>4.6986775149000001E-2</v>
      </c>
      <c r="BD300" s="104">
        <f t="shared" ca="1" si="76"/>
        <v>6.4327775148999997E-2</v>
      </c>
      <c r="BE300" s="104">
        <f t="shared" ca="1" si="77"/>
        <v>8.240277514899999E-2</v>
      </c>
      <c r="BF300" s="104">
        <f t="shared" ca="1" si="78"/>
        <v>0.14115777514899999</v>
      </c>
      <c r="BG300" s="104">
        <f t="shared" ca="1" si="79"/>
        <v>0.180327775149</v>
      </c>
      <c r="BI300" s="79">
        <f t="shared" si="86"/>
        <v>15</v>
      </c>
      <c r="BJ300" s="104">
        <f t="shared" ca="1" si="16"/>
        <v>2.9848040412352943E-2</v>
      </c>
      <c r="BK300" s="104">
        <f t="shared" ca="1" si="17"/>
        <v>3.2918334529999996E-2</v>
      </c>
      <c r="BL300" s="104">
        <f t="shared" ca="1" si="18"/>
        <v>3.5254134529999995E-2</v>
      </c>
      <c r="BM300" s="104">
        <f t="shared" ca="1" si="19"/>
        <v>4.2153834530000003E-2</v>
      </c>
      <c r="BN300" s="104">
        <f t="shared" ca="1" si="20"/>
        <v>5.9563334529999998E-2</v>
      </c>
      <c r="BO300" s="104">
        <f t="shared" ca="1" si="21"/>
        <v>7.7432334529999994E-2</v>
      </c>
      <c r="BP300" s="104">
        <f t="shared" ca="1" si="22"/>
        <v>0.13561033452999999</v>
      </c>
      <c r="BQ300" s="104">
        <f t="shared" ca="1" si="23"/>
        <v>0.1743956678633333</v>
      </c>
      <c r="BS300" s="79">
        <f t="shared" si="87"/>
        <v>15</v>
      </c>
      <c r="BT300" s="104">
        <f t="shared" ca="1" si="24"/>
        <v>2.6345913642411765E-2</v>
      </c>
      <c r="BU300" s="104">
        <f t="shared" ca="1" si="25"/>
        <v>2.9415290113000002E-2</v>
      </c>
      <c r="BV300" s="104">
        <f t="shared" ca="1" si="26"/>
        <v>3.1738090113000002E-2</v>
      </c>
      <c r="BW300" s="104">
        <f t="shared" ca="1" si="27"/>
        <v>3.8701590112999999E-2</v>
      </c>
      <c r="BX300" s="104">
        <f t="shared" ca="1" si="28"/>
        <v>5.6122090112999998E-2</v>
      </c>
      <c r="BY300" s="104">
        <f t="shared" ca="1" si="29"/>
        <v>7.3625090113000002E-2</v>
      </c>
      <c r="BZ300" s="104">
        <f t="shared" ca="1" si="30"/>
        <v>0.130960090113</v>
      </c>
      <c r="CA300" s="104">
        <f t="shared" ca="1" si="31"/>
        <v>0.16918342344633333</v>
      </c>
      <c r="CC300" s="79">
        <f t="shared" si="88"/>
        <v>15</v>
      </c>
      <c r="CD300" s="104">
        <f t="shared" ca="1" si="32"/>
        <v>2.7626684502882352E-2</v>
      </c>
      <c r="CE300" s="104">
        <f t="shared" ca="1" si="33"/>
        <v>3.0686919797000001E-2</v>
      </c>
      <c r="CF300" s="104">
        <f t="shared" ca="1" si="34"/>
        <v>3.2998519796999998E-2</v>
      </c>
      <c r="CG300" s="104">
        <f t="shared" ca="1" si="35"/>
        <v>3.9996419796999999E-2</v>
      </c>
      <c r="CH300" s="104">
        <f t="shared" ca="1" si="36"/>
        <v>5.7268919797000002E-2</v>
      </c>
      <c r="CI300" s="104">
        <f t="shared" ca="1" si="37"/>
        <v>7.4463919796999997E-2</v>
      </c>
      <c r="CJ300" s="104">
        <f t="shared" ca="1" si="38"/>
        <v>0.13057591979700001</v>
      </c>
      <c r="CK300" s="104">
        <f t="shared" ca="1" si="39"/>
        <v>0.167983919797</v>
      </c>
    </row>
    <row r="301" spans="1:89" x14ac:dyDescent="0.25">
      <c r="A301" s="79">
        <f t="shared" si="80"/>
        <v>16</v>
      </c>
      <c r="B301" s="30">
        <f t="shared" si="40"/>
        <v>3.8463127750373499E-2</v>
      </c>
      <c r="C301" s="30">
        <f t="shared" si="41"/>
        <v>4.1627015921331292E-2</v>
      </c>
      <c r="D301" s="30">
        <f t="shared" si="42"/>
        <v>4.4015801226108611E-2</v>
      </c>
      <c r="E301" s="30">
        <f t="shared" si="43"/>
        <v>5.0468317955065609E-2</v>
      </c>
      <c r="F301" s="30">
        <f t="shared" si="44"/>
        <v>6.7860360519138019E-2</v>
      </c>
      <c r="G301" s="30">
        <f t="shared" si="45"/>
        <v>8.6412882065775021E-2</v>
      </c>
      <c r="H301" s="30">
        <f t="shared" si="46"/>
        <v>0.14934687914520006</v>
      </c>
      <c r="I301" s="30">
        <f t="shared" si="47"/>
        <v>0.19130287719815009</v>
      </c>
      <c r="K301" s="79">
        <f t="shared" si="81"/>
        <v>16</v>
      </c>
      <c r="L301" s="30">
        <f t="shared" si="48"/>
        <v>3.3901377782882353E-2</v>
      </c>
      <c r="M301" s="30">
        <f t="shared" si="49"/>
        <v>3.6954613077000001E-2</v>
      </c>
      <c r="N301" s="30">
        <f t="shared" si="50"/>
        <v>3.9341546410333335E-2</v>
      </c>
      <c r="O301" s="30">
        <f t="shared" si="51"/>
        <v>4.5797501965888887E-2</v>
      </c>
      <c r="P301" s="30">
        <f t="shared" si="52"/>
        <v>6.3126613077000002E-2</v>
      </c>
      <c r="Q301" s="30">
        <f t="shared" si="53"/>
        <v>8.1658613077000008E-2</v>
      </c>
      <c r="R301" s="30">
        <f t="shared" si="54"/>
        <v>0.14416661307699999</v>
      </c>
      <c r="S301" s="30">
        <f t="shared" si="55"/>
        <v>0.185838613077</v>
      </c>
      <c r="U301" s="79">
        <f t="shared" si="82"/>
        <v>16</v>
      </c>
      <c r="V301" s="30">
        <f t="shared" si="56"/>
        <v>3.2242537106000002E-2</v>
      </c>
      <c r="W301" s="30">
        <f t="shared" si="57"/>
        <v>3.5309270439333337E-2</v>
      </c>
      <c r="X301" s="30">
        <f t="shared" si="58"/>
        <v>3.7703670439333335E-2</v>
      </c>
      <c r="Y301" s="30">
        <f t="shared" si="59"/>
        <v>4.4232092661555561E-2</v>
      </c>
      <c r="Z301" s="30">
        <f t="shared" si="60"/>
        <v>6.1567537106000006E-2</v>
      </c>
      <c r="AA301" s="30">
        <f t="shared" si="61"/>
        <v>8.0124537105999996E-2</v>
      </c>
      <c r="AB301" s="30">
        <f t="shared" si="62"/>
        <v>0.141700537106</v>
      </c>
      <c r="AC301" s="30">
        <f t="shared" si="63"/>
        <v>0.18275120377266668</v>
      </c>
      <c r="AE301" s="79">
        <f t="shared" si="83"/>
        <v>16</v>
      </c>
      <c r="AF301" s="30">
        <f t="shared" si="64"/>
        <v>3.6779485789647057E-2</v>
      </c>
      <c r="AG301" s="30">
        <f t="shared" si="65"/>
        <v>3.9842925005333332E-2</v>
      </c>
      <c r="AH301" s="30">
        <f t="shared" si="66"/>
        <v>4.2221125005333329E-2</v>
      </c>
      <c r="AI301" s="30">
        <f t="shared" si="67"/>
        <v>4.8785191672000003E-2</v>
      </c>
      <c r="AJ301" s="30">
        <f t="shared" si="68"/>
        <v>6.6063191672000005E-2</v>
      </c>
      <c r="AK301" s="30">
        <f t="shared" si="69"/>
        <v>8.4561191671999991E-2</v>
      </c>
      <c r="AL301" s="30">
        <f t="shared" si="70"/>
        <v>0.14524619167199998</v>
      </c>
      <c r="AM301" s="30">
        <f t="shared" si="71"/>
        <v>0.18570285833866668</v>
      </c>
      <c r="AO301" s="79">
        <f t="shared" si="84"/>
        <v>16</v>
      </c>
      <c r="AP301" s="30">
        <f t="shared" si="8"/>
        <v>3.3822778230117645E-2</v>
      </c>
      <c r="AQ301" s="30">
        <f t="shared" si="9"/>
        <v>3.6892876269333338E-2</v>
      </c>
      <c r="AR301" s="30">
        <f t="shared" si="10"/>
        <v>3.9245809602666666E-2</v>
      </c>
      <c r="AS301" s="30">
        <f t="shared" si="11"/>
        <v>4.5890542936000006E-2</v>
      </c>
      <c r="AT301" s="30">
        <f t="shared" si="12"/>
        <v>6.3169542935999995E-2</v>
      </c>
      <c r="AU301" s="30">
        <f t="shared" si="13"/>
        <v>8.1538542936000005E-2</v>
      </c>
      <c r="AV301" s="30">
        <f t="shared" si="14"/>
        <v>0.141300542936</v>
      </c>
      <c r="AW301" s="30">
        <f t="shared" si="15"/>
        <v>0.18114187626933337</v>
      </c>
      <c r="AY301" s="79">
        <f t="shared" si="85"/>
        <v>16</v>
      </c>
      <c r="AZ301" s="104">
        <f t="shared" ca="1" si="72"/>
        <v>3.5361109517294119E-2</v>
      </c>
      <c r="BA301" s="104">
        <f t="shared" ca="1" si="73"/>
        <v>3.8409854615333333E-2</v>
      </c>
      <c r="BB301" s="104">
        <f t="shared" ca="1" si="74"/>
        <v>4.0743854615333336E-2</v>
      </c>
      <c r="BC301" s="104">
        <f t="shared" ca="1" si="75"/>
        <v>4.7501521281999998E-2</v>
      </c>
      <c r="BD301" s="104">
        <f t="shared" ca="1" si="76"/>
        <v>6.4752521282E-2</v>
      </c>
      <c r="BE301" s="104">
        <f t="shared" ca="1" si="77"/>
        <v>8.2827521281999994E-2</v>
      </c>
      <c r="BF301" s="104">
        <f t="shared" ca="1" si="78"/>
        <v>0.141582521282</v>
      </c>
      <c r="BG301" s="104">
        <f t="shared" ca="1" si="79"/>
        <v>0.18075252128199998</v>
      </c>
      <c r="BI301" s="79">
        <f t="shared" si="86"/>
        <v>16</v>
      </c>
      <c r="BJ301" s="104">
        <f t="shared" ca="1" si="16"/>
        <v>3.0526347793411769E-2</v>
      </c>
      <c r="BK301" s="104">
        <f t="shared" ca="1" si="17"/>
        <v>3.3573190930666671E-2</v>
      </c>
      <c r="BL301" s="104">
        <f t="shared" ca="1" si="18"/>
        <v>3.5879457597333339E-2</v>
      </c>
      <c r="BM301" s="104">
        <f t="shared" ca="1" si="19"/>
        <v>4.2767857597333335E-2</v>
      </c>
      <c r="BN301" s="104">
        <f t="shared" ca="1" si="20"/>
        <v>6.0082524264000001E-2</v>
      </c>
      <c r="BO301" s="104">
        <f t="shared" ca="1" si="21"/>
        <v>7.7951524263999997E-2</v>
      </c>
      <c r="BP301" s="104">
        <f t="shared" ca="1" si="22"/>
        <v>0.13612952426399999</v>
      </c>
      <c r="BQ301" s="104">
        <f t="shared" ca="1" si="23"/>
        <v>0.1749148575973333</v>
      </c>
      <c r="BS301" s="79">
        <f t="shared" si="87"/>
        <v>16</v>
      </c>
      <c r="BT301" s="104">
        <f t="shared" ca="1" si="24"/>
        <v>2.7024784322647058E-2</v>
      </c>
      <c r="BU301" s="104">
        <f t="shared" ca="1" si="25"/>
        <v>3.0071890205E-2</v>
      </c>
      <c r="BV301" s="104">
        <f t="shared" ca="1" si="26"/>
        <v>3.2362156871666672E-2</v>
      </c>
      <c r="BW301" s="104">
        <f t="shared" ca="1" si="27"/>
        <v>3.9317267982777779E-2</v>
      </c>
      <c r="BX301" s="104">
        <f t="shared" ca="1" si="28"/>
        <v>5.6637490205000002E-2</v>
      </c>
      <c r="BY301" s="104">
        <f t="shared" ca="1" si="29"/>
        <v>7.4140490204999993E-2</v>
      </c>
      <c r="BZ301" s="104">
        <f t="shared" ca="1" si="30"/>
        <v>0.13147549020499999</v>
      </c>
      <c r="CA301" s="104">
        <f t="shared" ca="1" si="31"/>
        <v>0.16969882353833332</v>
      </c>
      <c r="CC301" s="79">
        <f t="shared" si="88"/>
        <v>16</v>
      </c>
      <c r="CD301" s="104">
        <f t="shared" ca="1" si="32"/>
        <v>2.8299839167529414E-2</v>
      </c>
      <c r="CE301" s="104">
        <f t="shared" ca="1" si="33"/>
        <v>3.1340113677333331E-2</v>
      </c>
      <c r="CF301" s="104">
        <f t="shared" ca="1" si="34"/>
        <v>3.3616313677333337E-2</v>
      </c>
      <c r="CG301" s="104">
        <f t="shared" ca="1" si="35"/>
        <v>4.0608669232888889E-2</v>
      </c>
      <c r="CH301" s="104">
        <f t="shared" ca="1" si="36"/>
        <v>5.7774780344000007E-2</v>
      </c>
      <c r="CI301" s="104">
        <f t="shared" ca="1" si="37"/>
        <v>7.4969780343999995E-2</v>
      </c>
      <c r="CJ301" s="104">
        <f t="shared" ca="1" si="38"/>
        <v>0.131081780344</v>
      </c>
      <c r="CK301" s="104">
        <f t="shared" ca="1" si="39"/>
        <v>0.168489780344</v>
      </c>
    </row>
    <row r="302" spans="1:89" x14ac:dyDescent="0.25">
      <c r="A302" s="79">
        <f t="shared" si="80"/>
        <v>17</v>
      </c>
      <c r="B302" s="30">
        <f t="shared" si="40"/>
        <v>3.8934024689337154E-2</v>
      </c>
      <c r="C302" s="30">
        <f t="shared" si="41"/>
        <v>4.210130566784321E-2</v>
      </c>
      <c r="D302" s="30">
        <f t="shared" si="42"/>
        <v>4.446122596871712E-2</v>
      </c>
      <c r="E302" s="30">
        <f t="shared" si="43"/>
        <v>5.0890765822841008E-2</v>
      </c>
      <c r="F302" s="30">
        <f t="shared" si="44"/>
        <v>6.8208923434221927E-2</v>
      </c>
      <c r="G302" s="30">
        <f t="shared" si="45"/>
        <v>8.6761444980858929E-2</v>
      </c>
      <c r="H302" s="30">
        <f t="shared" si="46"/>
        <v>0.14969544206028398</v>
      </c>
      <c r="I302" s="30">
        <f t="shared" si="47"/>
        <v>0.19165144011323398</v>
      </c>
      <c r="K302" s="79">
        <f t="shared" si="81"/>
        <v>17</v>
      </c>
      <c r="L302" s="30">
        <f t="shared" si="48"/>
        <v>3.4314613199294117E-2</v>
      </c>
      <c r="M302" s="30">
        <f t="shared" si="49"/>
        <v>3.7357024964E-2</v>
      </c>
      <c r="N302" s="30">
        <f t="shared" si="50"/>
        <v>3.9716091630666667E-2</v>
      </c>
      <c r="O302" s="30">
        <f t="shared" si="51"/>
        <v>4.614780274177778E-2</v>
      </c>
      <c r="P302" s="30">
        <f t="shared" si="52"/>
        <v>6.3400024964000004E-2</v>
      </c>
      <c r="Q302" s="30">
        <f t="shared" si="53"/>
        <v>8.1932024964000011E-2</v>
      </c>
      <c r="R302" s="30">
        <f t="shared" si="54"/>
        <v>0.14444002496399999</v>
      </c>
      <c r="S302" s="30">
        <f t="shared" si="55"/>
        <v>0.18611202496400001</v>
      </c>
      <c r="U302" s="79">
        <f t="shared" si="82"/>
        <v>17</v>
      </c>
      <c r="V302" s="30">
        <f t="shared" si="56"/>
        <v>3.2732641866000001E-2</v>
      </c>
      <c r="W302" s="30">
        <f t="shared" si="57"/>
        <v>3.5786908532666667E-2</v>
      </c>
      <c r="X302" s="30">
        <f t="shared" si="58"/>
        <v>3.8153508532666663E-2</v>
      </c>
      <c r="Y302" s="30">
        <f t="shared" si="59"/>
        <v>4.4659252977111111E-2</v>
      </c>
      <c r="Z302" s="30">
        <f t="shared" si="60"/>
        <v>6.1914641866E-2</v>
      </c>
      <c r="AA302" s="30">
        <f t="shared" si="61"/>
        <v>8.047164186599999E-2</v>
      </c>
      <c r="AB302" s="30">
        <f t="shared" si="62"/>
        <v>0.142047641866</v>
      </c>
      <c r="AC302" s="30">
        <f t="shared" si="63"/>
        <v>0.18309830853266668</v>
      </c>
      <c r="AE302" s="79">
        <f t="shared" si="83"/>
        <v>17</v>
      </c>
      <c r="AF302" s="30">
        <f t="shared" si="64"/>
        <v>3.7429945932882354E-2</v>
      </c>
      <c r="AG302" s="30">
        <f t="shared" si="65"/>
        <v>4.0477447893666668E-2</v>
      </c>
      <c r="AH302" s="30">
        <f t="shared" si="66"/>
        <v>4.2828247893666668E-2</v>
      </c>
      <c r="AI302" s="30">
        <f t="shared" si="67"/>
        <v>4.9372181227000003E-2</v>
      </c>
      <c r="AJ302" s="30">
        <f t="shared" si="68"/>
        <v>6.6567181227000005E-2</v>
      </c>
      <c r="AK302" s="30">
        <f t="shared" si="69"/>
        <v>8.5065181226999992E-2</v>
      </c>
      <c r="AL302" s="30">
        <f t="shared" si="70"/>
        <v>0.14575018122700001</v>
      </c>
      <c r="AM302" s="30">
        <f t="shared" si="71"/>
        <v>0.18620684789366665</v>
      </c>
      <c r="AO302" s="79">
        <f t="shared" si="84"/>
        <v>17</v>
      </c>
      <c r="AP302" s="30">
        <f t="shared" si="8"/>
        <v>3.4485030814705886E-2</v>
      </c>
      <c r="AQ302" s="30">
        <f t="shared" si="9"/>
        <v>3.7535285716666672E-2</v>
      </c>
      <c r="AR302" s="30">
        <f t="shared" si="10"/>
        <v>3.9861352383333333E-2</v>
      </c>
      <c r="AS302" s="30">
        <f t="shared" si="11"/>
        <v>4.648911905E-2</v>
      </c>
      <c r="AT302" s="30">
        <f t="shared" si="12"/>
        <v>6.3681619049999999E-2</v>
      </c>
      <c r="AU302" s="30">
        <f t="shared" si="13"/>
        <v>8.2050619050000009E-2</v>
      </c>
      <c r="AV302" s="30">
        <f t="shared" si="14"/>
        <v>0.14181261905000001</v>
      </c>
      <c r="AW302" s="30">
        <f t="shared" si="15"/>
        <v>0.18165395238333334</v>
      </c>
      <c r="AY302" s="79">
        <f t="shared" si="85"/>
        <v>17</v>
      </c>
      <c r="AZ302" s="104">
        <f t="shared" ca="1" si="72"/>
        <v>3.5923794676764709E-2</v>
      </c>
      <c r="BA302" s="104">
        <f t="shared" ca="1" si="73"/>
        <v>3.8949931931666668E-2</v>
      </c>
      <c r="BB302" s="104">
        <f t="shared" ca="1" si="74"/>
        <v>4.125593193166667E-2</v>
      </c>
      <c r="BC302" s="104">
        <f t="shared" ca="1" si="75"/>
        <v>4.7999265265000007E-2</v>
      </c>
      <c r="BD302" s="104">
        <f t="shared" ca="1" si="76"/>
        <v>6.5160265265000003E-2</v>
      </c>
      <c r="BE302" s="104">
        <f t="shared" ca="1" si="77"/>
        <v>8.3235265264999997E-2</v>
      </c>
      <c r="BF302" s="104">
        <f t="shared" ca="1" si="78"/>
        <v>0.141990265265</v>
      </c>
      <c r="BG302" s="104">
        <f t="shared" ca="1" si="79"/>
        <v>0.18116026526499998</v>
      </c>
      <c r="BI302" s="79">
        <f t="shared" si="86"/>
        <v>17</v>
      </c>
      <c r="BJ302" s="104">
        <f t="shared" ca="1" si="16"/>
        <v>3.1196368265470585E-2</v>
      </c>
      <c r="BK302" s="104">
        <f t="shared" ca="1" si="17"/>
        <v>3.421976042233333E-2</v>
      </c>
      <c r="BL302" s="104">
        <f t="shared" ca="1" si="18"/>
        <v>3.6496493755666666E-2</v>
      </c>
      <c r="BM302" s="104">
        <f t="shared" ca="1" si="19"/>
        <v>4.337359375566667E-2</v>
      </c>
      <c r="BN302" s="104">
        <f t="shared" ca="1" si="20"/>
        <v>6.0593427089E-2</v>
      </c>
      <c r="BO302" s="104">
        <f t="shared" ca="1" si="21"/>
        <v>7.8462427088999989E-2</v>
      </c>
      <c r="BP302" s="104">
        <f t="shared" ca="1" si="22"/>
        <v>0.13664042708899998</v>
      </c>
      <c r="BQ302" s="104">
        <f t="shared" ca="1" si="23"/>
        <v>0.17542576042233329</v>
      </c>
      <c r="BS302" s="79">
        <f t="shared" si="87"/>
        <v>17</v>
      </c>
      <c r="BT302" s="104">
        <f t="shared" ca="1" si="24"/>
        <v>2.7707159566882349E-2</v>
      </c>
      <c r="BU302" s="104">
        <f t="shared" ca="1" si="25"/>
        <v>3.0731994860999999E-2</v>
      </c>
      <c r="BV302" s="104">
        <f t="shared" ca="1" si="26"/>
        <v>3.298972819433333E-2</v>
      </c>
      <c r="BW302" s="104">
        <f t="shared" ca="1" si="27"/>
        <v>3.9936450416555552E-2</v>
      </c>
      <c r="BX302" s="104">
        <f t="shared" ca="1" si="28"/>
        <v>5.7156394861E-2</v>
      </c>
      <c r="BY302" s="104">
        <f t="shared" ca="1" si="29"/>
        <v>7.4659394860999997E-2</v>
      </c>
      <c r="BZ302" s="104">
        <f t="shared" ca="1" si="30"/>
        <v>0.13199439486100001</v>
      </c>
      <c r="CA302" s="104">
        <f t="shared" ca="1" si="31"/>
        <v>0.17021772819433334</v>
      </c>
      <c r="CC302" s="79">
        <f t="shared" si="88"/>
        <v>17</v>
      </c>
      <c r="CD302" s="104">
        <f t="shared" ca="1" si="32"/>
        <v>2.896380938817647E-2</v>
      </c>
      <c r="CE302" s="104">
        <f t="shared" ca="1" si="33"/>
        <v>3.1984123113666663E-2</v>
      </c>
      <c r="CF302" s="104">
        <f t="shared" ca="1" si="34"/>
        <v>3.4224923113666664E-2</v>
      </c>
      <c r="CG302" s="104">
        <f t="shared" ca="1" si="35"/>
        <v>4.121173422477778E-2</v>
      </c>
      <c r="CH302" s="104">
        <f t="shared" ca="1" si="36"/>
        <v>5.8271456447000006E-2</v>
      </c>
      <c r="CI302" s="104">
        <f t="shared" ca="1" si="37"/>
        <v>7.5466456446999994E-2</v>
      </c>
      <c r="CJ302" s="104">
        <f t="shared" ca="1" si="38"/>
        <v>0.131578456447</v>
      </c>
      <c r="CK302" s="104">
        <f t="shared" ca="1" si="39"/>
        <v>0.168986456447</v>
      </c>
    </row>
    <row r="303" spans="1:89" x14ac:dyDescent="0.25">
      <c r="A303" s="79">
        <f t="shared" si="80"/>
        <v>18</v>
      </c>
      <c r="B303" s="30">
        <f t="shared" si="40"/>
        <v>3.9368924548294097E-2</v>
      </c>
      <c r="C303" s="30">
        <f t="shared" si="41"/>
        <v>4.2539598334348422E-2</v>
      </c>
      <c r="D303" s="30">
        <f t="shared" si="42"/>
        <v>4.4870653631318924E-2</v>
      </c>
      <c r="E303" s="30">
        <f t="shared" si="43"/>
        <v>5.1277216610609709E-2</v>
      </c>
      <c r="F303" s="30">
        <f t="shared" si="44"/>
        <v>6.852148926929913E-2</v>
      </c>
      <c r="G303" s="30">
        <f t="shared" si="45"/>
        <v>8.7074010815936131E-2</v>
      </c>
      <c r="H303" s="30">
        <f t="shared" si="46"/>
        <v>0.15000800789536117</v>
      </c>
      <c r="I303" s="30">
        <f t="shared" si="47"/>
        <v>0.1919640059483112</v>
      </c>
      <c r="K303" s="79">
        <f t="shared" si="81"/>
        <v>18</v>
      </c>
      <c r="L303" s="30">
        <f t="shared" si="48"/>
        <v>3.4712861770705886E-2</v>
      </c>
      <c r="M303" s="30">
        <f t="shared" si="49"/>
        <v>3.7744450006000005E-2</v>
      </c>
      <c r="N303" s="30">
        <f t="shared" si="50"/>
        <v>4.0075650006000003E-2</v>
      </c>
      <c r="O303" s="30">
        <f t="shared" si="51"/>
        <v>4.648311667266667E-2</v>
      </c>
      <c r="P303" s="30">
        <f t="shared" si="52"/>
        <v>6.3658450006000011E-2</v>
      </c>
      <c r="Q303" s="30">
        <f t="shared" si="53"/>
        <v>8.2190450006000004E-2</v>
      </c>
      <c r="R303" s="30">
        <f t="shared" si="54"/>
        <v>0.14469845000600001</v>
      </c>
      <c r="S303" s="30">
        <f t="shared" si="55"/>
        <v>0.186370450006</v>
      </c>
      <c r="U303" s="79">
        <f t="shared" si="82"/>
        <v>18</v>
      </c>
      <c r="V303" s="30">
        <f t="shared" si="56"/>
        <v>3.3193739559999998E-2</v>
      </c>
      <c r="W303" s="30">
        <f t="shared" si="57"/>
        <v>3.6235539560000002E-2</v>
      </c>
      <c r="X303" s="30">
        <f t="shared" si="58"/>
        <v>3.8574339560000004E-2</v>
      </c>
      <c r="Y303" s="30">
        <f t="shared" si="59"/>
        <v>4.5057406226666666E-2</v>
      </c>
      <c r="Z303" s="30">
        <f t="shared" si="60"/>
        <v>6.223273956E-2</v>
      </c>
      <c r="AA303" s="30">
        <f t="shared" si="61"/>
        <v>8.078973955999999E-2</v>
      </c>
      <c r="AB303" s="30">
        <f t="shared" si="62"/>
        <v>0.14236573956000001</v>
      </c>
      <c r="AC303" s="30">
        <f t="shared" si="63"/>
        <v>0.18341640622666669</v>
      </c>
      <c r="AE303" s="79">
        <f t="shared" si="83"/>
        <v>18</v>
      </c>
      <c r="AF303" s="30">
        <f t="shared" si="64"/>
        <v>3.8048777572117644E-2</v>
      </c>
      <c r="AG303" s="30">
        <f t="shared" si="65"/>
        <v>4.1080342277999997E-2</v>
      </c>
      <c r="AH303" s="30">
        <f t="shared" si="66"/>
        <v>4.3403742278E-2</v>
      </c>
      <c r="AI303" s="30">
        <f t="shared" si="67"/>
        <v>4.9927542278000003E-2</v>
      </c>
      <c r="AJ303" s="30">
        <f t="shared" si="68"/>
        <v>6.7039542277999992E-2</v>
      </c>
      <c r="AK303" s="30">
        <f t="shared" si="69"/>
        <v>8.5537542278000006E-2</v>
      </c>
      <c r="AL303" s="30">
        <f t="shared" si="70"/>
        <v>0.146222542278</v>
      </c>
      <c r="AM303" s="30">
        <f t="shared" si="71"/>
        <v>0.18667920894466666</v>
      </c>
      <c r="AO303" s="79">
        <f t="shared" si="84"/>
        <v>18</v>
      </c>
      <c r="AP303" s="30">
        <f t="shared" si="8"/>
        <v>3.5120135053294116E-2</v>
      </c>
      <c r="AQ303" s="30">
        <f t="shared" si="9"/>
        <v>3.8150546818000002E-2</v>
      </c>
      <c r="AR303" s="30">
        <f t="shared" si="10"/>
        <v>4.0449746817999996E-2</v>
      </c>
      <c r="AS303" s="30">
        <f t="shared" si="11"/>
        <v>4.7060546817999996E-2</v>
      </c>
      <c r="AT303" s="30">
        <f t="shared" si="12"/>
        <v>6.4166546817999992E-2</v>
      </c>
      <c r="AU303" s="30">
        <f t="shared" si="13"/>
        <v>8.2535546818000002E-2</v>
      </c>
      <c r="AV303" s="30">
        <f t="shared" si="14"/>
        <v>0.142297546818</v>
      </c>
      <c r="AW303" s="30">
        <f t="shared" si="15"/>
        <v>0.18213888015133334</v>
      </c>
      <c r="AY303" s="79">
        <f t="shared" si="85"/>
        <v>18</v>
      </c>
      <c r="AZ303" s="104">
        <f t="shared" ca="1" si="72"/>
        <v>3.64683716312353E-2</v>
      </c>
      <c r="BA303" s="104">
        <f t="shared" ca="1" si="73"/>
        <v>3.9471901043000003E-2</v>
      </c>
      <c r="BB303" s="104">
        <f t="shared" ca="1" si="74"/>
        <v>4.1749901042999998E-2</v>
      </c>
      <c r="BC303" s="104">
        <f t="shared" ca="1" si="75"/>
        <v>4.8478901042999997E-2</v>
      </c>
      <c r="BD303" s="104">
        <f t="shared" ca="1" si="76"/>
        <v>6.5549901043E-2</v>
      </c>
      <c r="BE303" s="104">
        <f t="shared" ca="1" si="77"/>
        <v>8.3624901042999994E-2</v>
      </c>
      <c r="BF303" s="104">
        <f t="shared" ca="1" si="78"/>
        <v>0.142379901043</v>
      </c>
      <c r="BG303" s="104">
        <f t="shared" ca="1" si="79"/>
        <v>0.18154990104300001</v>
      </c>
      <c r="BI303" s="79">
        <f t="shared" si="86"/>
        <v>18</v>
      </c>
      <c r="BJ303" s="104">
        <f t="shared" ca="1" si="16"/>
        <v>3.1855753326529415E-2</v>
      </c>
      <c r="BK303" s="104">
        <f t="shared" ca="1" si="17"/>
        <v>3.4855694503000002E-2</v>
      </c>
      <c r="BL303" s="104">
        <f t="shared" ca="1" si="18"/>
        <v>3.7102894503E-2</v>
      </c>
      <c r="BM303" s="104">
        <f t="shared" ca="1" si="19"/>
        <v>4.3968694503000005E-2</v>
      </c>
      <c r="BN303" s="104">
        <f t="shared" ca="1" si="20"/>
        <v>6.1093694503000007E-2</v>
      </c>
      <c r="BO303" s="104">
        <f t="shared" ca="1" si="21"/>
        <v>7.8962694502999989E-2</v>
      </c>
      <c r="BP303" s="104">
        <f t="shared" ca="1" si="22"/>
        <v>0.13714069450299998</v>
      </c>
      <c r="BQ303" s="104">
        <f t="shared" ca="1" si="23"/>
        <v>0.17592602783633329</v>
      </c>
      <c r="BS303" s="79">
        <f t="shared" si="87"/>
        <v>18</v>
      </c>
      <c r="BT303" s="104">
        <f t="shared" ca="1" si="24"/>
        <v>2.8388081207117645E-2</v>
      </c>
      <c r="BU303" s="104">
        <f t="shared" ca="1" si="25"/>
        <v>3.1390645912999997E-2</v>
      </c>
      <c r="BV303" s="104">
        <f t="shared" ca="1" si="26"/>
        <v>3.3615845913E-2</v>
      </c>
      <c r="BW303" s="104">
        <f t="shared" ca="1" si="27"/>
        <v>4.0554179246333331E-2</v>
      </c>
      <c r="BX303" s="104">
        <f t="shared" ca="1" si="28"/>
        <v>5.7673845912999996E-2</v>
      </c>
      <c r="BY303" s="104">
        <f t="shared" ca="1" si="29"/>
        <v>7.5176845913000001E-2</v>
      </c>
      <c r="BZ303" s="104">
        <f t="shared" ca="1" si="30"/>
        <v>0.132511845913</v>
      </c>
      <c r="CA303" s="104">
        <f t="shared" ca="1" si="31"/>
        <v>0.17073517924633333</v>
      </c>
      <c r="CC303" s="79">
        <f t="shared" si="88"/>
        <v>18</v>
      </c>
      <c r="CD303" s="104">
        <f t="shared" ca="1" si="32"/>
        <v>2.9614749441823532E-2</v>
      </c>
      <c r="CE303" s="104">
        <f t="shared" ca="1" si="33"/>
        <v>3.2615102383E-2</v>
      </c>
      <c r="CF303" s="104">
        <f t="shared" ca="1" si="34"/>
        <v>3.4820502382999996E-2</v>
      </c>
      <c r="CG303" s="104">
        <f t="shared" ca="1" si="35"/>
        <v>4.1801769049666662E-2</v>
      </c>
      <c r="CH303" s="104">
        <f t="shared" ca="1" si="36"/>
        <v>5.8755102383000003E-2</v>
      </c>
      <c r="CI303" s="104">
        <f t="shared" ca="1" si="37"/>
        <v>7.5950102382999998E-2</v>
      </c>
      <c r="CJ303" s="104">
        <f t="shared" ca="1" si="38"/>
        <v>0.13206210238299998</v>
      </c>
      <c r="CK303" s="104">
        <f t="shared" ca="1" si="39"/>
        <v>0.16947010238299998</v>
      </c>
    </row>
    <row r="304" spans="1:89" x14ac:dyDescent="0.25">
      <c r="A304" s="79">
        <f t="shared" si="80"/>
        <v>19</v>
      </c>
      <c r="B304" s="30">
        <f t="shared" si="40"/>
        <v>3.9773682712646141E-2</v>
      </c>
      <c r="C304" s="30">
        <f t="shared" si="41"/>
        <v>4.2947749306248728E-2</v>
      </c>
      <c r="D304" s="30">
        <f t="shared" si="42"/>
        <v>4.5249939599315822E-2</v>
      </c>
      <c r="E304" s="30">
        <f t="shared" si="43"/>
        <v>5.1633525703773497E-2</v>
      </c>
      <c r="F304" s="30">
        <f t="shared" si="44"/>
        <v>6.8803913409771433E-2</v>
      </c>
      <c r="G304" s="30">
        <f t="shared" si="45"/>
        <v>8.7356434956408421E-2</v>
      </c>
      <c r="H304" s="30">
        <f t="shared" si="46"/>
        <v>0.15029043203583348</v>
      </c>
      <c r="I304" s="30">
        <f t="shared" si="47"/>
        <v>0.19224643008878348</v>
      </c>
      <c r="K304" s="79">
        <f t="shared" si="81"/>
        <v>19</v>
      </c>
      <c r="L304" s="30">
        <f t="shared" si="48"/>
        <v>3.5099920142117651E-2</v>
      </c>
      <c r="M304" s="30">
        <f t="shared" si="49"/>
        <v>3.8120684848000005E-2</v>
      </c>
      <c r="N304" s="30">
        <f t="shared" si="50"/>
        <v>4.0424018181333336E-2</v>
      </c>
      <c r="O304" s="30">
        <f t="shared" si="51"/>
        <v>4.6807240403555557E-2</v>
      </c>
      <c r="P304" s="30">
        <f t="shared" si="52"/>
        <v>6.3905684848000008E-2</v>
      </c>
      <c r="Q304" s="30">
        <f t="shared" si="53"/>
        <v>8.2437684848000001E-2</v>
      </c>
      <c r="R304" s="30">
        <f t="shared" si="54"/>
        <v>0.14494568484799999</v>
      </c>
      <c r="S304" s="30">
        <f t="shared" si="55"/>
        <v>0.18661768484800001</v>
      </c>
      <c r="U304" s="79">
        <f t="shared" si="82"/>
        <v>19</v>
      </c>
      <c r="V304" s="30">
        <f t="shared" si="56"/>
        <v>3.3628998734000007E-2</v>
      </c>
      <c r="W304" s="30">
        <f t="shared" si="57"/>
        <v>3.6658332067333335E-2</v>
      </c>
      <c r="X304" s="30">
        <f t="shared" si="58"/>
        <v>3.8969332067333336E-2</v>
      </c>
      <c r="Y304" s="30">
        <f t="shared" si="59"/>
        <v>4.5429720956222226E-2</v>
      </c>
      <c r="Z304" s="30">
        <f t="shared" si="60"/>
        <v>6.2524998734000012E-2</v>
      </c>
      <c r="AA304" s="30">
        <f t="shared" si="61"/>
        <v>8.1081998734000002E-2</v>
      </c>
      <c r="AB304" s="30">
        <f t="shared" si="62"/>
        <v>0.14265799873400001</v>
      </c>
      <c r="AC304" s="30">
        <f t="shared" si="63"/>
        <v>0.18370866540066669</v>
      </c>
      <c r="AE304" s="79">
        <f t="shared" si="83"/>
        <v>19</v>
      </c>
      <c r="AF304" s="30">
        <f t="shared" si="64"/>
        <v>3.8635716473352941E-2</v>
      </c>
      <c r="AG304" s="30">
        <f t="shared" si="65"/>
        <v>4.1651343924333332E-2</v>
      </c>
      <c r="AH304" s="30">
        <f t="shared" si="66"/>
        <v>4.3947343924333332E-2</v>
      </c>
      <c r="AI304" s="30">
        <f t="shared" si="67"/>
        <v>5.0451010591000003E-2</v>
      </c>
      <c r="AJ304" s="30">
        <f t="shared" si="68"/>
        <v>6.7480010591000006E-2</v>
      </c>
      <c r="AK304" s="30">
        <f t="shared" si="69"/>
        <v>8.5978010590999993E-2</v>
      </c>
      <c r="AL304" s="30">
        <f t="shared" si="70"/>
        <v>0.14666301059100001</v>
      </c>
      <c r="AM304" s="30">
        <f t="shared" si="71"/>
        <v>0.18711967725766665</v>
      </c>
      <c r="AO304" s="79">
        <f t="shared" si="84"/>
        <v>19</v>
      </c>
      <c r="AP304" s="30">
        <f t="shared" si="8"/>
        <v>3.5729511448882353E-2</v>
      </c>
      <c r="AQ304" s="30">
        <f t="shared" si="9"/>
        <v>3.8740080076333332E-2</v>
      </c>
      <c r="AR304" s="30">
        <f t="shared" si="10"/>
        <v>4.1012413409666666E-2</v>
      </c>
      <c r="AS304" s="30">
        <f t="shared" si="11"/>
        <v>4.7606246743E-2</v>
      </c>
      <c r="AT304" s="30">
        <f t="shared" si="12"/>
        <v>6.4625746743000007E-2</v>
      </c>
      <c r="AU304" s="30">
        <f t="shared" si="13"/>
        <v>8.2994746743000003E-2</v>
      </c>
      <c r="AV304" s="30">
        <f t="shared" si="14"/>
        <v>0.14275674674299998</v>
      </c>
      <c r="AW304" s="30">
        <f t="shared" si="15"/>
        <v>0.18259808007633335</v>
      </c>
      <c r="AY304" s="79">
        <f t="shared" si="85"/>
        <v>19</v>
      </c>
      <c r="AZ304" s="104">
        <f t="shared" ca="1" si="72"/>
        <v>3.6996873538705885E-2</v>
      </c>
      <c r="BA304" s="104">
        <f t="shared" ca="1" si="73"/>
        <v>3.9977795107333333E-2</v>
      </c>
      <c r="BB304" s="104">
        <f t="shared" ca="1" si="74"/>
        <v>4.2227795107333335E-2</v>
      </c>
      <c r="BC304" s="104">
        <f t="shared" ca="1" si="75"/>
        <v>4.8942461773999996E-2</v>
      </c>
      <c r="BD304" s="104">
        <f t="shared" ca="1" si="76"/>
        <v>6.5923461773999992E-2</v>
      </c>
      <c r="BE304" s="104">
        <f t="shared" ca="1" si="77"/>
        <v>8.3998461773999999E-2</v>
      </c>
      <c r="BF304" s="104">
        <f t="shared" ca="1" si="78"/>
        <v>0.142753461774</v>
      </c>
      <c r="BG304" s="104">
        <f t="shared" ca="1" si="79"/>
        <v>0.18192346177399998</v>
      </c>
      <c r="BI304" s="79">
        <f t="shared" si="86"/>
        <v>19</v>
      </c>
      <c r="BJ304" s="104">
        <f t="shared" ca="1" si="16"/>
        <v>3.2501241992588234E-2</v>
      </c>
      <c r="BK304" s="104">
        <f t="shared" ca="1" si="17"/>
        <v>3.5477732188666664E-2</v>
      </c>
      <c r="BL304" s="104">
        <f t="shared" ca="1" si="18"/>
        <v>3.7695398855333337E-2</v>
      </c>
      <c r="BM304" s="104">
        <f t="shared" ca="1" si="19"/>
        <v>4.4549898855333336E-2</v>
      </c>
      <c r="BN304" s="104">
        <f t="shared" ca="1" si="20"/>
        <v>6.1580065522000002E-2</v>
      </c>
      <c r="BO304" s="104">
        <f t="shared" ca="1" si="21"/>
        <v>7.9449065521999984E-2</v>
      </c>
      <c r="BP304" s="104">
        <f t="shared" ca="1" si="22"/>
        <v>0.13762706552199999</v>
      </c>
      <c r="BQ304" s="104">
        <f t="shared" ca="1" si="23"/>
        <v>0.1764123988553333</v>
      </c>
      <c r="BS304" s="79">
        <f t="shared" si="87"/>
        <v>19</v>
      </c>
      <c r="BT304" s="104">
        <f t="shared" ca="1" si="24"/>
        <v>2.9062490559352942E-2</v>
      </c>
      <c r="BU304" s="104">
        <f t="shared" ca="1" si="25"/>
        <v>3.2042784677000002E-2</v>
      </c>
      <c r="BV304" s="104">
        <f t="shared" ca="1" si="26"/>
        <v>3.4235451343666665E-2</v>
      </c>
      <c r="BW304" s="104">
        <f t="shared" ca="1" si="27"/>
        <v>4.1165395788111112E-2</v>
      </c>
      <c r="BX304" s="104">
        <f t="shared" ca="1" si="28"/>
        <v>5.8184784677000001E-2</v>
      </c>
      <c r="BY304" s="104">
        <f t="shared" ca="1" si="29"/>
        <v>7.5687784676999992E-2</v>
      </c>
      <c r="BZ304" s="104">
        <f t="shared" ca="1" si="30"/>
        <v>0.13302278467700002</v>
      </c>
      <c r="CA304" s="104">
        <f t="shared" ca="1" si="31"/>
        <v>0.17124611801033335</v>
      </c>
      <c r="CC304" s="79">
        <f t="shared" si="88"/>
        <v>19</v>
      </c>
      <c r="CD304" s="104">
        <f t="shared" ca="1" si="32"/>
        <v>3.0247834975470587E-2</v>
      </c>
      <c r="CE304" s="104">
        <f t="shared" ca="1" si="33"/>
        <v>3.3228227132333338E-2</v>
      </c>
      <c r="CF304" s="104">
        <f t="shared" ca="1" si="34"/>
        <v>3.5398227132333336E-2</v>
      </c>
      <c r="CG304" s="104">
        <f t="shared" ca="1" si="35"/>
        <v>4.237394935455556E-2</v>
      </c>
      <c r="CH304" s="104">
        <f t="shared" ca="1" si="36"/>
        <v>5.9220893799000002E-2</v>
      </c>
      <c r="CI304" s="104">
        <f t="shared" ca="1" si="37"/>
        <v>7.6415893799000004E-2</v>
      </c>
      <c r="CJ304" s="104">
        <f t="shared" ca="1" si="38"/>
        <v>0.13252789379899999</v>
      </c>
      <c r="CK304" s="104">
        <f t="shared" ca="1" si="39"/>
        <v>0.16993589379899998</v>
      </c>
    </row>
    <row r="305" spans="1:89" x14ac:dyDescent="0.25">
      <c r="A305" s="79">
        <f t="shared" si="80"/>
        <v>20</v>
      </c>
      <c r="B305" s="30">
        <f t="shared" si="40"/>
        <v>4.0153516366993589E-2</v>
      </c>
      <c r="C305" s="30">
        <f t="shared" si="41"/>
        <v>4.3330975768144445E-2</v>
      </c>
      <c r="D305" s="30">
        <f t="shared" si="42"/>
        <v>4.560430105730813E-2</v>
      </c>
      <c r="E305" s="30">
        <f t="shared" si="43"/>
        <v>5.1964910286932703E-2</v>
      </c>
      <c r="F305" s="30">
        <f t="shared" si="44"/>
        <v>6.9061413040239134E-2</v>
      </c>
      <c r="G305" s="30">
        <f t="shared" si="45"/>
        <v>8.7613934586876135E-2</v>
      </c>
      <c r="H305" s="30">
        <f t="shared" si="46"/>
        <v>0.15054793166630118</v>
      </c>
      <c r="I305" s="30">
        <f t="shared" si="47"/>
        <v>0.19250392971925118</v>
      </c>
      <c r="K305" s="79">
        <f t="shared" si="81"/>
        <v>20</v>
      </c>
      <c r="L305" s="30">
        <f t="shared" si="48"/>
        <v>3.5479182904529415E-2</v>
      </c>
      <c r="M305" s="30">
        <f t="shared" si="49"/>
        <v>3.8489124080999998E-2</v>
      </c>
      <c r="N305" s="30">
        <f t="shared" si="50"/>
        <v>4.0764590747666668E-2</v>
      </c>
      <c r="O305" s="30">
        <f t="shared" si="51"/>
        <v>4.7123568525444443E-2</v>
      </c>
      <c r="P305" s="30">
        <f t="shared" si="52"/>
        <v>6.414512408100001E-2</v>
      </c>
      <c r="Q305" s="30">
        <f t="shared" si="53"/>
        <v>8.2677124081000003E-2</v>
      </c>
      <c r="R305" s="30">
        <f t="shared" si="54"/>
        <v>0.14518512408099998</v>
      </c>
      <c r="S305" s="30">
        <f t="shared" si="55"/>
        <v>0.18685712408100003</v>
      </c>
      <c r="U305" s="79">
        <f t="shared" si="82"/>
        <v>20</v>
      </c>
      <c r="V305" s="30">
        <f t="shared" si="56"/>
        <v>3.4040744242000001E-2</v>
      </c>
      <c r="W305" s="30">
        <f t="shared" si="57"/>
        <v>3.7057610908666667E-2</v>
      </c>
      <c r="X305" s="30">
        <f t="shared" si="58"/>
        <v>3.9340810908666667E-2</v>
      </c>
      <c r="Y305" s="30">
        <f t="shared" si="59"/>
        <v>4.5778522019777779E-2</v>
      </c>
      <c r="Z305" s="30">
        <f t="shared" si="60"/>
        <v>6.2793744242000002E-2</v>
      </c>
      <c r="AA305" s="30">
        <f t="shared" si="61"/>
        <v>8.1350744241999992E-2</v>
      </c>
      <c r="AB305" s="30">
        <f t="shared" si="62"/>
        <v>0.142926744242</v>
      </c>
      <c r="AC305" s="30">
        <f t="shared" si="63"/>
        <v>0.18397741090866668</v>
      </c>
      <c r="AE305" s="79">
        <f t="shared" si="83"/>
        <v>20</v>
      </c>
      <c r="AF305" s="30">
        <f t="shared" si="64"/>
        <v>3.9189882369588237E-2</v>
      </c>
      <c r="AG305" s="30">
        <f t="shared" si="65"/>
        <v>4.2189572565666668E-2</v>
      </c>
      <c r="AH305" s="30">
        <f t="shared" si="66"/>
        <v>4.445817256566667E-2</v>
      </c>
      <c r="AI305" s="30">
        <f t="shared" si="67"/>
        <v>5.0941705899000003E-2</v>
      </c>
      <c r="AJ305" s="30">
        <f t="shared" si="68"/>
        <v>6.7887705899000006E-2</v>
      </c>
      <c r="AK305" s="30">
        <f t="shared" si="69"/>
        <v>8.6385705898999993E-2</v>
      </c>
      <c r="AL305" s="30">
        <f t="shared" si="70"/>
        <v>0.14707070589900001</v>
      </c>
      <c r="AM305" s="30">
        <f t="shared" si="71"/>
        <v>0.18752737256566665</v>
      </c>
      <c r="AO305" s="79">
        <f t="shared" si="84"/>
        <v>20</v>
      </c>
      <c r="AP305" s="30">
        <f t="shared" si="8"/>
        <v>3.6312652892470584E-2</v>
      </c>
      <c r="AQ305" s="30">
        <f t="shared" si="9"/>
        <v>3.9303378382666662E-2</v>
      </c>
      <c r="AR305" s="30">
        <f t="shared" si="10"/>
        <v>4.154884504933333E-2</v>
      </c>
      <c r="AS305" s="30">
        <f t="shared" si="11"/>
        <v>4.8125711715999997E-2</v>
      </c>
      <c r="AT305" s="30">
        <f t="shared" si="12"/>
        <v>6.5058711716000001E-2</v>
      </c>
      <c r="AU305" s="30">
        <f t="shared" si="13"/>
        <v>8.3427711715999997E-2</v>
      </c>
      <c r="AV305" s="30">
        <f t="shared" si="14"/>
        <v>0.14318971171600001</v>
      </c>
      <c r="AW305" s="30">
        <f t="shared" si="15"/>
        <v>0.18303104504933335</v>
      </c>
      <c r="AY305" s="79">
        <f t="shared" si="85"/>
        <v>20</v>
      </c>
      <c r="AZ305" s="104">
        <f t="shared" ca="1" si="72"/>
        <v>3.7509577428176469E-2</v>
      </c>
      <c r="BA305" s="104">
        <f t="shared" ca="1" si="73"/>
        <v>4.0467891153666669E-2</v>
      </c>
      <c r="BB305" s="104">
        <f t="shared" ca="1" si="74"/>
        <v>4.2689891153666663E-2</v>
      </c>
      <c r="BC305" s="104">
        <f t="shared" ca="1" si="75"/>
        <v>4.9390224486999999E-2</v>
      </c>
      <c r="BD305" s="104">
        <f t="shared" ca="1" si="76"/>
        <v>6.6281224486999996E-2</v>
      </c>
      <c r="BE305" s="104">
        <f t="shared" ca="1" si="77"/>
        <v>8.4356224486999989E-2</v>
      </c>
      <c r="BF305" s="104">
        <f t="shared" ca="1" si="78"/>
        <v>0.143111224487</v>
      </c>
      <c r="BG305" s="104">
        <f t="shared" ca="1" si="79"/>
        <v>0.18228122448699999</v>
      </c>
      <c r="BI305" s="79">
        <f t="shared" si="86"/>
        <v>20</v>
      </c>
      <c r="BJ305" s="104">
        <f t="shared" ca="1" si="16"/>
        <v>3.313110598964706E-2</v>
      </c>
      <c r="BK305" s="104">
        <f t="shared" ca="1" si="17"/>
        <v>3.6084145205333332E-2</v>
      </c>
      <c r="BL305" s="104">
        <f t="shared" ca="1" si="18"/>
        <v>3.8272278538666667E-2</v>
      </c>
      <c r="BM305" s="104">
        <f t="shared" ca="1" si="19"/>
        <v>4.5115478538666667E-2</v>
      </c>
      <c r="BN305" s="104">
        <f t="shared" ca="1" si="20"/>
        <v>6.2050811871999997E-2</v>
      </c>
      <c r="BO305" s="104">
        <f t="shared" ca="1" si="21"/>
        <v>7.9919811871999993E-2</v>
      </c>
      <c r="BP305" s="104">
        <f t="shared" ca="1" si="22"/>
        <v>0.13809781187199999</v>
      </c>
      <c r="BQ305" s="104">
        <f t="shared" ca="1" si="23"/>
        <v>0.1768831452053333</v>
      </c>
      <c r="BS305" s="79">
        <f t="shared" si="87"/>
        <v>20</v>
      </c>
      <c r="BT305" s="104">
        <f t="shared" ca="1" si="24"/>
        <v>2.9727030506588235E-2</v>
      </c>
      <c r="BU305" s="104">
        <f t="shared" ca="1" si="25"/>
        <v>3.2685054036E-2</v>
      </c>
      <c r="BV305" s="104">
        <f t="shared" ca="1" si="26"/>
        <v>3.4845187369333334E-2</v>
      </c>
      <c r="BW305" s="104">
        <f t="shared" ca="1" si="27"/>
        <v>4.1766742924888883E-2</v>
      </c>
      <c r="BX305" s="104">
        <f t="shared" ca="1" si="28"/>
        <v>5.8685854036000004E-2</v>
      </c>
      <c r="BY305" s="104">
        <f t="shared" ca="1" si="29"/>
        <v>7.6188854035999995E-2</v>
      </c>
      <c r="BZ305" s="104">
        <f t="shared" ca="1" si="30"/>
        <v>0.13352385403600001</v>
      </c>
      <c r="CA305" s="104">
        <f t="shared" ca="1" si="31"/>
        <v>0.17174718736933334</v>
      </c>
      <c r="CC305" s="79">
        <f t="shared" si="88"/>
        <v>20</v>
      </c>
      <c r="CD305" s="104">
        <f t="shared" ca="1" si="32"/>
        <v>3.0860195744117649E-2</v>
      </c>
      <c r="CE305" s="104">
        <f t="shared" ca="1" si="33"/>
        <v>3.3820627116666668E-2</v>
      </c>
      <c r="CF305" s="104">
        <f t="shared" ca="1" si="34"/>
        <v>3.5955227116666669E-2</v>
      </c>
      <c r="CG305" s="104">
        <f t="shared" ca="1" si="35"/>
        <v>4.2925404894444449E-2</v>
      </c>
      <c r="CH305" s="104">
        <f t="shared" ca="1" si="36"/>
        <v>5.9665960450000007E-2</v>
      </c>
      <c r="CI305" s="104">
        <f t="shared" ca="1" si="37"/>
        <v>7.6860960450000002E-2</v>
      </c>
      <c r="CJ305" s="104">
        <f t="shared" ca="1" si="38"/>
        <v>0.13297296045000001</v>
      </c>
      <c r="CK305" s="104">
        <f t="shared" ca="1" si="39"/>
        <v>0.17038096045000001</v>
      </c>
    </row>
    <row r="306" spans="1:89" x14ac:dyDescent="0.25">
      <c r="A306" s="79">
        <f t="shared" si="80"/>
        <v>21</v>
      </c>
      <c r="B306" s="30">
        <f t="shared" si="40"/>
        <v>4.0512569882086825E-2</v>
      </c>
      <c r="C306" s="30">
        <f t="shared" si="41"/>
        <v>4.3693422090785944E-2</v>
      </c>
      <c r="D306" s="30">
        <f t="shared" si="42"/>
        <v>4.5937882376046235E-2</v>
      </c>
      <c r="E306" s="30">
        <f t="shared" si="43"/>
        <v>5.2275514730837691E-2</v>
      </c>
      <c r="F306" s="30">
        <f t="shared" si="44"/>
        <v>6.929813253145263E-2</v>
      </c>
      <c r="G306" s="30">
        <f t="shared" si="45"/>
        <v>8.7850654078089618E-2</v>
      </c>
      <c r="H306" s="30">
        <f t="shared" si="46"/>
        <v>0.15078465115751466</v>
      </c>
      <c r="I306" s="30">
        <f t="shared" si="47"/>
        <v>0.19274064921046469</v>
      </c>
      <c r="K306" s="79">
        <f t="shared" si="81"/>
        <v>21</v>
      </c>
      <c r="L306" s="30">
        <f t="shared" si="48"/>
        <v>3.5853453224941177E-2</v>
      </c>
      <c r="M306" s="30">
        <f t="shared" si="49"/>
        <v>3.8852570871999996E-2</v>
      </c>
      <c r="N306" s="30">
        <f t="shared" si="50"/>
        <v>4.1100170871999998E-2</v>
      </c>
      <c r="O306" s="30">
        <f t="shared" si="51"/>
        <v>4.7434904205333334E-2</v>
      </c>
      <c r="P306" s="30">
        <f t="shared" si="52"/>
        <v>6.4379570871999997E-2</v>
      </c>
      <c r="Q306" s="30">
        <f t="shared" si="53"/>
        <v>8.2911570872000004E-2</v>
      </c>
      <c r="R306" s="30">
        <f t="shared" si="54"/>
        <v>0.145419570872</v>
      </c>
      <c r="S306" s="30">
        <f t="shared" si="55"/>
        <v>0.18709157087200001</v>
      </c>
      <c r="U306" s="79">
        <f t="shared" si="82"/>
        <v>21</v>
      </c>
      <c r="V306" s="30">
        <f t="shared" si="56"/>
        <v>3.4430835121000002E-2</v>
      </c>
      <c r="W306" s="30">
        <f t="shared" si="57"/>
        <v>3.7435235120999999E-2</v>
      </c>
      <c r="X306" s="30">
        <f t="shared" si="58"/>
        <v>3.9690635121000004E-2</v>
      </c>
      <c r="Y306" s="30">
        <f t="shared" si="59"/>
        <v>4.6105668454333337E-2</v>
      </c>
      <c r="Z306" s="30">
        <f t="shared" si="60"/>
        <v>6.3040835121000005E-2</v>
      </c>
      <c r="AA306" s="30">
        <f t="shared" si="61"/>
        <v>8.1597835120999995E-2</v>
      </c>
      <c r="AB306" s="30">
        <f t="shared" si="62"/>
        <v>0.14317383512100001</v>
      </c>
      <c r="AC306" s="30">
        <f t="shared" si="63"/>
        <v>0.18422450178766669</v>
      </c>
      <c r="AE306" s="79">
        <f t="shared" si="83"/>
        <v>21</v>
      </c>
      <c r="AF306" s="30">
        <f t="shared" si="64"/>
        <v>3.9710166704823531E-2</v>
      </c>
      <c r="AG306" s="30">
        <f t="shared" si="65"/>
        <v>4.2693919646E-2</v>
      </c>
      <c r="AH306" s="30">
        <f t="shared" si="66"/>
        <v>4.4935119645999999E-2</v>
      </c>
      <c r="AI306" s="30">
        <f t="shared" si="67"/>
        <v>5.1398519646E-2</v>
      </c>
      <c r="AJ306" s="30">
        <f t="shared" si="68"/>
        <v>6.8261519645999996E-2</v>
      </c>
      <c r="AK306" s="30">
        <f t="shared" si="69"/>
        <v>8.6759519645999997E-2</v>
      </c>
      <c r="AL306" s="30">
        <f t="shared" si="70"/>
        <v>0.147444519646</v>
      </c>
      <c r="AM306" s="30">
        <f t="shared" si="71"/>
        <v>0.18790118631266667</v>
      </c>
      <c r="AO306" s="79">
        <f t="shared" si="84"/>
        <v>21</v>
      </c>
      <c r="AP306" s="30">
        <f t="shared" si="8"/>
        <v>3.6874486434058822E-2</v>
      </c>
      <c r="AQ306" s="30">
        <f t="shared" si="9"/>
        <v>3.9845368786999999E-2</v>
      </c>
      <c r="AR306" s="30">
        <f t="shared" si="10"/>
        <v>4.2063968787E-2</v>
      </c>
      <c r="AS306" s="30">
        <f t="shared" si="11"/>
        <v>4.8623868787000001E-2</v>
      </c>
      <c r="AT306" s="30">
        <f t="shared" si="12"/>
        <v>6.5470368786999994E-2</v>
      </c>
      <c r="AU306" s="30">
        <f t="shared" si="13"/>
        <v>8.3839368787000004E-2</v>
      </c>
      <c r="AV306" s="30">
        <f t="shared" si="14"/>
        <v>0.143601368787</v>
      </c>
      <c r="AW306" s="30">
        <f t="shared" si="15"/>
        <v>0.18344270212033337</v>
      </c>
      <c r="AY306" s="79">
        <f t="shared" si="85"/>
        <v>21</v>
      </c>
      <c r="AZ306" s="104">
        <f t="shared" ca="1" si="72"/>
        <v>3.801178393064706E-2</v>
      </c>
      <c r="BA306" s="104">
        <f t="shared" ca="1" si="73"/>
        <v>4.0947489813000004E-2</v>
      </c>
      <c r="BB306" s="104">
        <f t="shared" ca="1" si="74"/>
        <v>4.3141489812999999E-2</v>
      </c>
      <c r="BC306" s="104">
        <f t="shared" ca="1" si="75"/>
        <v>4.9827489813000003E-2</v>
      </c>
      <c r="BD306" s="104">
        <f t="shared" ca="1" si="76"/>
        <v>6.6628489813E-2</v>
      </c>
      <c r="BE306" s="104">
        <f t="shared" ca="1" si="77"/>
        <v>8.4703489812999994E-2</v>
      </c>
      <c r="BF306" s="104">
        <f t="shared" ca="1" si="78"/>
        <v>0.143458489813</v>
      </c>
      <c r="BG306" s="104">
        <f t="shared" ca="1" si="79"/>
        <v>0.18262848981300001</v>
      </c>
      <c r="BI306" s="79">
        <f t="shared" si="86"/>
        <v>21</v>
      </c>
      <c r="BJ306" s="104">
        <f t="shared" ca="1" si="16"/>
        <v>3.3744376471705882E-2</v>
      </c>
      <c r="BK306" s="104">
        <f t="shared" ca="1" si="17"/>
        <v>3.6673964707000004E-2</v>
      </c>
      <c r="BL306" s="104">
        <f t="shared" ca="1" si="18"/>
        <v>3.8832564707E-2</v>
      </c>
      <c r="BM306" s="104">
        <f t="shared" ca="1" si="19"/>
        <v>4.5664464707000002E-2</v>
      </c>
      <c r="BN306" s="104">
        <f t="shared" ca="1" si="20"/>
        <v>6.250496470700001E-2</v>
      </c>
      <c r="BO306" s="104">
        <f t="shared" ca="1" si="21"/>
        <v>8.0373964706999992E-2</v>
      </c>
      <c r="BP306" s="104">
        <f t="shared" ca="1" si="22"/>
        <v>0.13855196470699999</v>
      </c>
      <c r="BQ306" s="104">
        <f t="shared" ca="1" si="23"/>
        <v>0.1773372980403333</v>
      </c>
      <c r="BS306" s="79">
        <f t="shared" si="87"/>
        <v>21</v>
      </c>
      <c r="BT306" s="104">
        <f t="shared" ca="1" si="24"/>
        <v>3.0379489439823527E-2</v>
      </c>
      <c r="BU306" s="104">
        <f t="shared" ca="1" si="25"/>
        <v>3.3315242380999997E-2</v>
      </c>
      <c r="BV306" s="104">
        <f t="shared" ca="1" si="26"/>
        <v>3.5442842380999998E-2</v>
      </c>
      <c r="BW306" s="104">
        <f t="shared" ca="1" si="27"/>
        <v>4.2356009047666669E-2</v>
      </c>
      <c r="BX306" s="104">
        <f t="shared" ca="1" si="28"/>
        <v>5.9174842381000001E-2</v>
      </c>
      <c r="BY306" s="104">
        <f t="shared" ca="1" si="29"/>
        <v>7.6677842381000005E-2</v>
      </c>
      <c r="BZ306" s="104">
        <f t="shared" ca="1" si="30"/>
        <v>0.134012842381</v>
      </c>
      <c r="CA306" s="104">
        <f t="shared" ca="1" si="31"/>
        <v>0.17223617571433333</v>
      </c>
      <c r="CC306" s="79">
        <f t="shared" si="88"/>
        <v>21</v>
      </c>
      <c r="CD306" s="104">
        <f t="shared" ca="1" si="32"/>
        <v>3.1449039266764706E-2</v>
      </c>
      <c r="CE306" s="104">
        <f t="shared" ca="1" si="33"/>
        <v>3.4389509855E-2</v>
      </c>
      <c r="CF306" s="104">
        <f t="shared" ca="1" si="34"/>
        <v>3.6488709854999996E-2</v>
      </c>
      <c r="CG306" s="104">
        <f t="shared" ca="1" si="35"/>
        <v>4.3453343188333333E-2</v>
      </c>
      <c r="CH306" s="104">
        <f t="shared" ca="1" si="36"/>
        <v>6.0087509854999999E-2</v>
      </c>
      <c r="CI306" s="104">
        <f t="shared" ca="1" si="37"/>
        <v>7.7282509855000001E-2</v>
      </c>
      <c r="CJ306" s="104">
        <f t="shared" ca="1" si="38"/>
        <v>0.13339450985499998</v>
      </c>
      <c r="CK306" s="104">
        <f t="shared" ca="1" si="39"/>
        <v>0.17080250985499998</v>
      </c>
    </row>
    <row r="307" spans="1:89" x14ac:dyDescent="0.25">
      <c r="A307" s="79">
        <f t="shared" si="80"/>
        <v>22</v>
      </c>
      <c r="B307" s="30">
        <f t="shared" si="40"/>
        <v>4.0854470220929272E-2</v>
      </c>
      <c r="C307" s="30">
        <f t="shared" si="41"/>
        <v>4.4038715237176652E-2</v>
      </c>
      <c r="D307" s="30">
        <f t="shared" si="42"/>
        <v>4.6254310518533535E-2</v>
      </c>
      <c r="E307" s="30">
        <f t="shared" si="43"/>
        <v>5.2568965998491889E-2</v>
      </c>
      <c r="F307" s="30">
        <f t="shared" si="44"/>
        <v>6.9517698846415329E-2</v>
      </c>
      <c r="G307" s="30">
        <f t="shared" si="45"/>
        <v>8.8070220393052318E-2</v>
      </c>
      <c r="H307" s="30">
        <f t="shared" si="46"/>
        <v>0.15100421747247739</v>
      </c>
      <c r="I307" s="30">
        <f t="shared" si="47"/>
        <v>0.19296021552542739</v>
      </c>
      <c r="K307" s="79">
        <f t="shared" si="81"/>
        <v>22</v>
      </c>
      <c r="L307" s="30">
        <f t="shared" si="48"/>
        <v>3.6225195300352939E-2</v>
      </c>
      <c r="M307" s="30">
        <f t="shared" si="49"/>
        <v>3.9213489418E-2</v>
      </c>
      <c r="N307" s="30">
        <f t="shared" si="50"/>
        <v>4.1433222751333335E-2</v>
      </c>
      <c r="O307" s="30">
        <f t="shared" si="51"/>
        <v>4.7743711640222224E-2</v>
      </c>
      <c r="P307" s="30">
        <f t="shared" si="52"/>
        <v>6.4611489418000004E-2</v>
      </c>
      <c r="Q307" s="30">
        <f t="shared" si="53"/>
        <v>8.3143489418000011E-2</v>
      </c>
      <c r="R307" s="30">
        <f t="shared" si="54"/>
        <v>0.14565148941799999</v>
      </c>
      <c r="S307" s="30">
        <f t="shared" si="55"/>
        <v>0.18732348941800001</v>
      </c>
      <c r="U307" s="79">
        <f t="shared" si="82"/>
        <v>22</v>
      </c>
      <c r="V307" s="30">
        <f t="shared" si="56"/>
        <v>3.4800373401999998E-2</v>
      </c>
      <c r="W307" s="30">
        <f t="shared" si="57"/>
        <v>3.7792306735333334E-2</v>
      </c>
      <c r="X307" s="30">
        <f t="shared" si="58"/>
        <v>4.001990673533333E-2</v>
      </c>
      <c r="Y307" s="30">
        <f t="shared" si="59"/>
        <v>4.6412262290888892E-2</v>
      </c>
      <c r="Z307" s="30">
        <f t="shared" si="60"/>
        <v>6.3267373402000004E-2</v>
      </c>
      <c r="AA307" s="30">
        <f t="shared" si="61"/>
        <v>8.1824373401999995E-2</v>
      </c>
      <c r="AB307" s="30">
        <f t="shared" si="62"/>
        <v>0.14340037340200001</v>
      </c>
      <c r="AC307" s="30">
        <f t="shared" si="63"/>
        <v>0.18445104006866669</v>
      </c>
      <c r="AE307" s="79">
        <f t="shared" si="83"/>
        <v>22</v>
      </c>
      <c r="AF307" s="30">
        <f t="shared" si="64"/>
        <v>4.019466459805883E-2</v>
      </c>
      <c r="AG307" s="30">
        <f t="shared" si="65"/>
        <v>4.3162480284333338E-2</v>
      </c>
      <c r="AH307" s="30">
        <f t="shared" si="66"/>
        <v>4.537628028433334E-2</v>
      </c>
      <c r="AI307" s="30">
        <f t="shared" si="67"/>
        <v>5.1819546951000009E-2</v>
      </c>
      <c r="AJ307" s="30">
        <f t="shared" si="68"/>
        <v>6.8599546950999998E-2</v>
      </c>
      <c r="AK307" s="30">
        <f t="shared" si="69"/>
        <v>8.7097546950999999E-2</v>
      </c>
      <c r="AL307" s="30">
        <f t="shared" si="70"/>
        <v>0.14778254695099999</v>
      </c>
      <c r="AM307" s="30">
        <f t="shared" si="71"/>
        <v>0.18823921361766666</v>
      </c>
      <c r="AO307" s="79">
        <f t="shared" si="84"/>
        <v>22</v>
      </c>
      <c r="AP307" s="30">
        <f t="shared" si="8"/>
        <v>3.7402557506647061E-2</v>
      </c>
      <c r="AQ307" s="30">
        <f t="shared" si="9"/>
        <v>4.0353596722333337E-2</v>
      </c>
      <c r="AR307" s="30">
        <f t="shared" si="10"/>
        <v>4.2545330055666665E-2</v>
      </c>
      <c r="AS307" s="30">
        <f t="shared" si="11"/>
        <v>4.9088263388999999E-2</v>
      </c>
      <c r="AT307" s="30">
        <f t="shared" si="12"/>
        <v>6.5848263389000003E-2</v>
      </c>
      <c r="AU307" s="30">
        <f t="shared" si="13"/>
        <v>8.4217263388999999E-2</v>
      </c>
      <c r="AV307" s="30">
        <f t="shared" si="14"/>
        <v>0.143979263389</v>
      </c>
      <c r="AW307" s="30">
        <f t="shared" si="15"/>
        <v>0.18382059672233336</v>
      </c>
      <c r="AY307" s="79">
        <f t="shared" si="85"/>
        <v>22</v>
      </c>
      <c r="AZ307" s="104">
        <f t="shared" ca="1" si="72"/>
        <v>3.8493210423117645E-2</v>
      </c>
      <c r="BA307" s="104">
        <f t="shared" ca="1" si="73"/>
        <v>4.1406308462333334E-2</v>
      </c>
      <c r="BB307" s="104">
        <f t="shared" ca="1" si="74"/>
        <v>4.3572308462333328E-2</v>
      </c>
      <c r="BC307" s="104">
        <f t="shared" ca="1" si="75"/>
        <v>5.0243975129000001E-2</v>
      </c>
      <c r="BD307" s="104">
        <f t="shared" ca="1" si="76"/>
        <v>6.6954975129000005E-2</v>
      </c>
      <c r="BE307" s="104">
        <f t="shared" ca="1" si="77"/>
        <v>8.5029975128999985E-2</v>
      </c>
      <c r="BF307" s="104">
        <f t="shared" ca="1" si="78"/>
        <v>0.14378497512899999</v>
      </c>
      <c r="BG307" s="104">
        <f t="shared" ca="1" si="79"/>
        <v>0.182954975129</v>
      </c>
      <c r="BI307" s="79">
        <f t="shared" si="86"/>
        <v>22</v>
      </c>
      <c r="BJ307" s="104">
        <f t="shared" ca="1" si="16"/>
        <v>3.4330250489764708E-2</v>
      </c>
      <c r="BK307" s="104">
        <f t="shared" ca="1" si="17"/>
        <v>3.7236387744666664E-2</v>
      </c>
      <c r="BL307" s="104">
        <f t="shared" ca="1" si="18"/>
        <v>3.9365454411333337E-2</v>
      </c>
      <c r="BM307" s="104">
        <f t="shared" ca="1" si="19"/>
        <v>4.6186054411333333E-2</v>
      </c>
      <c r="BN307" s="104">
        <f t="shared" ca="1" si="20"/>
        <v>6.2931721078000005E-2</v>
      </c>
      <c r="BO307" s="104">
        <f t="shared" ca="1" si="21"/>
        <v>8.0800721077999987E-2</v>
      </c>
      <c r="BP307" s="104">
        <f t="shared" ca="1" si="22"/>
        <v>0.13897872107799999</v>
      </c>
      <c r="BQ307" s="104">
        <f t="shared" ca="1" si="23"/>
        <v>0.17776405441133331</v>
      </c>
      <c r="BS307" s="79">
        <f t="shared" si="87"/>
        <v>22</v>
      </c>
      <c r="BT307" s="104">
        <f t="shared" ca="1" si="24"/>
        <v>3.1008437891058824E-2</v>
      </c>
      <c r="BU307" s="104">
        <f t="shared" ca="1" si="25"/>
        <v>3.3921920243999995E-2</v>
      </c>
      <c r="BV307" s="104">
        <f t="shared" ca="1" si="26"/>
        <v>3.6016986910666668E-2</v>
      </c>
      <c r="BW307" s="104">
        <f t="shared" ca="1" si="27"/>
        <v>4.2921764688444441E-2</v>
      </c>
      <c r="BX307" s="104">
        <f t="shared" ca="1" si="28"/>
        <v>5.9640320243999997E-2</v>
      </c>
      <c r="BY307" s="104">
        <f t="shared" ca="1" si="29"/>
        <v>7.7143320244000002E-2</v>
      </c>
      <c r="BZ307" s="104">
        <f t="shared" ca="1" si="30"/>
        <v>0.134478320244</v>
      </c>
      <c r="CA307" s="104">
        <f t="shared" ca="1" si="31"/>
        <v>0.17270165357733333</v>
      </c>
      <c r="CC307" s="79">
        <f t="shared" si="88"/>
        <v>22</v>
      </c>
      <c r="CD307" s="104">
        <f t="shared" ca="1" si="32"/>
        <v>3.2004239093411768E-2</v>
      </c>
      <c r="CE307" s="104">
        <f t="shared" ca="1" si="33"/>
        <v>3.4924748897333338E-2</v>
      </c>
      <c r="CF307" s="104">
        <f t="shared" ca="1" si="34"/>
        <v>3.6988548897333336E-2</v>
      </c>
      <c r="CG307" s="104">
        <f t="shared" ca="1" si="35"/>
        <v>4.3947637786222224E-2</v>
      </c>
      <c r="CH307" s="104">
        <f t="shared" ca="1" si="36"/>
        <v>6.0475415564000004E-2</v>
      </c>
      <c r="CI307" s="104">
        <f t="shared" ca="1" si="37"/>
        <v>7.7670415564000006E-2</v>
      </c>
      <c r="CJ307" s="104">
        <f t="shared" ca="1" si="38"/>
        <v>0.133782415564</v>
      </c>
      <c r="CK307" s="104">
        <f t="shared" ca="1" si="39"/>
        <v>0.171190415564</v>
      </c>
    </row>
    <row r="308" spans="1:89" x14ac:dyDescent="0.25">
      <c r="A308" s="79">
        <f t="shared" si="80"/>
        <v>23</v>
      </c>
      <c r="B308" s="30">
        <f t="shared" si="40"/>
        <v>4.1181911452523423E-2</v>
      </c>
      <c r="C308" s="30">
        <f t="shared" si="41"/>
        <v>4.4369549276319066E-2</v>
      </c>
      <c r="D308" s="30">
        <f t="shared" si="42"/>
        <v>4.6556279553772541E-2</v>
      </c>
      <c r="E308" s="30">
        <f t="shared" si="43"/>
        <v>5.2847958158897784E-2</v>
      </c>
      <c r="F308" s="30">
        <f t="shared" si="44"/>
        <v>6.9722806054129727E-2</v>
      </c>
      <c r="G308" s="30">
        <f t="shared" si="45"/>
        <v>8.8275327600766729E-2</v>
      </c>
      <c r="H308" s="30">
        <f t="shared" si="46"/>
        <v>0.15120932468019177</v>
      </c>
      <c r="I308" s="30">
        <f t="shared" si="47"/>
        <v>0.1931653227331418</v>
      </c>
      <c r="K308" s="79">
        <f t="shared" si="81"/>
        <v>23</v>
      </c>
      <c r="L308" s="30">
        <f t="shared" si="48"/>
        <v>3.6596310047764702E-2</v>
      </c>
      <c r="M308" s="30">
        <f t="shared" si="49"/>
        <v>3.9573780635999999E-2</v>
      </c>
      <c r="N308" s="30">
        <f t="shared" si="50"/>
        <v>4.1765647302666666E-2</v>
      </c>
      <c r="O308" s="30">
        <f t="shared" si="51"/>
        <v>4.8051891747111108E-2</v>
      </c>
      <c r="P308" s="30">
        <f t="shared" si="52"/>
        <v>6.4842780636000005E-2</v>
      </c>
      <c r="Q308" s="30">
        <f t="shared" si="53"/>
        <v>8.3374780635999998E-2</v>
      </c>
      <c r="R308" s="30">
        <f t="shared" si="54"/>
        <v>0.14588278063599999</v>
      </c>
      <c r="S308" s="30">
        <f t="shared" si="55"/>
        <v>0.18755478063600001</v>
      </c>
      <c r="U308" s="79">
        <f t="shared" si="82"/>
        <v>23</v>
      </c>
      <c r="V308" s="30">
        <f t="shared" si="56"/>
        <v>3.5150453602000004E-2</v>
      </c>
      <c r="W308" s="30">
        <f t="shared" si="57"/>
        <v>3.812992026866667E-2</v>
      </c>
      <c r="X308" s="30">
        <f t="shared" si="58"/>
        <v>4.0329720268666672E-2</v>
      </c>
      <c r="Y308" s="30">
        <f t="shared" si="59"/>
        <v>4.6699398046444449E-2</v>
      </c>
      <c r="Z308" s="30">
        <f t="shared" si="60"/>
        <v>6.3474453602000006E-2</v>
      </c>
      <c r="AA308" s="30">
        <f t="shared" si="61"/>
        <v>8.2031453601999996E-2</v>
      </c>
      <c r="AB308" s="30">
        <f t="shared" si="62"/>
        <v>0.143607453602</v>
      </c>
      <c r="AC308" s="30">
        <f t="shared" si="63"/>
        <v>0.18465812026866668</v>
      </c>
      <c r="AE308" s="79">
        <f t="shared" si="83"/>
        <v>23</v>
      </c>
      <c r="AF308" s="30">
        <f t="shared" si="64"/>
        <v>4.0641710915294123E-2</v>
      </c>
      <c r="AG308" s="30">
        <f t="shared" si="65"/>
        <v>4.359358934666667E-2</v>
      </c>
      <c r="AH308" s="30">
        <f t="shared" si="66"/>
        <v>4.5779989346666675E-2</v>
      </c>
      <c r="AI308" s="30">
        <f t="shared" si="67"/>
        <v>5.2203122680000005E-2</v>
      </c>
      <c r="AJ308" s="30">
        <f t="shared" si="68"/>
        <v>6.8900122680000009E-2</v>
      </c>
      <c r="AK308" s="30">
        <f t="shared" si="69"/>
        <v>8.7398122679999996E-2</v>
      </c>
      <c r="AL308" s="30">
        <f t="shared" si="70"/>
        <v>0.14808312268000001</v>
      </c>
      <c r="AM308" s="30">
        <f t="shared" si="71"/>
        <v>0.18853978934666665</v>
      </c>
      <c r="AO308" s="79">
        <f t="shared" si="84"/>
        <v>23</v>
      </c>
      <c r="AP308" s="30">
        <f t="shared" si="8"/>
        <v>3.7901400981235296E-2</v>
      </c>
      <c r="AQ308" s="30">
        <f t="shared" si="9"/>
        <v>4.0832597059666666E-2</v>
      </c>
      <c r="AR308" s="30">
        <f t="shared" si="10"/>
        <v>4.2997463726333333E-2</v>
      </c>
      <c r="AS308" s="30">
        <f t="shared" si="11"/>
        <v>4.9523430393000001E-2</v>
      </c>
      <c r="AT308" s="30">
        <f t="shared" si="12"/>
        <v>6.6196930393000009E-2</v>
      </c>
      <c r="AU308" s="30">
        <f t="shared" si="13"/>
        <v>8.4565930393000005E-2</v>
      </c>
      <c r="AV308" s="30">
        <f t="shared" si="14"/>
        <v>0.14432793039300001</v>
      </c>
      <c r="AW308" s="30">
        <f t="shared" si="15"/>
        <v>0.18416926372633335</v>
      </c>
      <c r="AY308" s="79">
        <f t="shared" si="85"/>
        <v>23</v>
      </c>
      <c r="AZ308" s="104">
        <f t="shared" ca="1" si="72"/>
        <v>3.8958792486588234E-2</v>
      </c>
      <c r="BA308" s="104">
        <f t="shared" ca="1" si="73"/>
        <v>4.1849282682666668E-2</v>
      </c>
      <c r="BB308" s="104">
        <f t="shared" ca="1" si="74"/>
        <v>4.3987282682666669E-2</v>
      </c>
      <c r="BC308" s="104">
        <f t="shared" ca="1" si="75"/>
        <v>5.0644616015999996E-2</v>
      </c>
      <c r="BD308" s="104">
        <f t="shared" ca="1" si="76"/>
        <v>6.7265616016000007E-2</v>
      </c>
      <c r="BE308" s="104">
        <f t="shared" ca="1" si="77"/>
        <v>8.5340616015999987E-2</v>
      </c>
      <c r="BF308" s="104">
        <f t="shared" ca="1" si="78"/>
        <v>0.14409561601599999</v>
      </c>
      <c r="BG308" s="104">
        <f t="shared" ca="1" si="79"/>
        <v>0.183265616016</v>
      </c>
      <c r="BI308" s="79">
        <f t="shared" si="86"/>
        <v>23</v>
      </c>
      <c r="BJ308" s="104">
        <f t="shared" ca="1" si="16"/>
        <v>3.4890742510823525E-2</v>
      </c>
      <c r="BK308" s="104">
        <f t="shared" ca="1" si="17"/>
        <v>3.7773428785333331E-2</v>
      </c>
      <c r="BL308" s="104">
        <f t="shared" ca="1" si="18"/>
        <v>3.9872962118666665E-2</v>
      </c>
      <c r="BM308" s="104">
        <f t="shared" ca="1" si="19"/>
        <v>4.6682262118666662E-2</v>
      </c>
      <c r="BN308" s="104">
        <f t="shared" ca="1" si="20"/>
        <v>6.3333095451999999E-2</v>
      </c>
      <c r="BO308" s="104">
        <f t="shared" ca="1" si="21"/>
        <v>8.1202095451999995E-2</v>
      </c>
      <c r="BP308" s="104">
        <f t="shared" ca="1" si="22"/>
        <v>0.13938009545199997</v>
      </c>
      <c r="BQ308" s="104">
        <f t="shared" ca="1" si="23"/>
        <v>0.17816542878533331</v>
      </c>
      <c r="BS308" s="79">
        <f t="shared" si="87"/>
        <v>23</v>
      </c>
      <c r="BT308" s="104">
        <f t="shared" ca="1" si="24"/>
        <v>3.1614888020294121E-2</v>
      </c>
      <c r="BU308" s="104">
        <f t="shared" ca="1" si="25"/>
        <v>3.4506099785000001E-2</v>
      </c>
      <c r="BV308" s="104">
        <f t="shared" ca="1" si="26"/>
        <v>3.6568633118333332E-2</v>
      </c>
      <c r="BW308" s="104">
        <f t="shared" ca="1" si="27"/>
        <v>4.3465022007222229E-2</v>
      </c>
      <c r="BX308" s="104">
        <f t="shared" ca="1" si="28"/>
        <v>6.0083299785000002E-2</v>
      </c>
      <c r="BY308" s="104">
        <f t="shared" ca="1" si="29"/>
        <v>7.7586299785000007E-2</v>
      </c>
      <c r="BZ308" s="104">
        <f t="shared" ca="1" si="30"/>
        <v>0.134921299785</v>
      </c>
      <c r="CA308" s="104">
        <f t="shared" ca="1" si="31"/>
        <v>0.17314463311833334</v>
      </c>
      <c r="CC308" s="79">
        <f t="shared" si="88"/>
        <v>23</v>
      </c>
      <c r="CD308" s="104">
        <f t="shared" ca="1" si="32"/>
        <v>3.2526039595058821E-2</v>
      </c>
      <c r="CE308" s="104">
        <f t="shared" ca="1" si="33"/>
        <v>3.5426588614666667E-2</v>
      </c>
      <c r="CF308" s="104">
        <f t="shared" ca="1" si="34"/>
        <v>3.7454988614666666E-2</v>
      </c>
      <c r="CG308" s="104">
        <f t="shared" ca="1" si="35"/>
        <v>4.4408533059111112E-2</v>
      </c>
      <c r="CH308" s="104">
        <f t="shared" ca="1" si="36"/>
        <v>6.0829921948000007E-2</v>
      </c>
      <c r="CI308" s="104">
        <f t="shared" ca="1" si="37"/>
        <v>7.8024921947999995E-2</v>
      </c>
      <c r="CJ308" s="104">
        <f t="shared" ca="1" si="38"/>
        <v>0.134136921948</v>
      </c>
      <c r="CK308" s="104">
        <f t="shared" ca="1" si="39"/>
        <v>0.171544921948</v>
      </c>
    </row>
    <row r="309" spans="1:89" x14ac:dyDescent="0.25">
      <c r="A309" s="79">
        <f t="shared" si="80"/>
        <v>24</v>
      </c>
      <c r="B309" s="30">
        <f t="shared" si="40"/>
        <v>4.1497604466656464E-2</v>
      </c>
      <c r="C309" s="30">
        <f t="shared" si="41"/>
        <v>4.4688635098000376E-2</v>
      </c>
      <c r="D309" s="30">
        <f t="shared" si="42"/>
        <v>4.6846500371550442E-2</v>
      </c>
      <c r="E309" s="30">
        <f t="shared" si="43"/>
        <v>5.3115202101842583E-2</v>
      </c>
      <c r="F309" s="30">
        <f t="shared" si="44"/>
        <v>6.9916165044383027E-2</v>
      </c>
      <c r="G309" s="30">
        <f t="shared" si="45"/>
        <v>8.8468686591020029E-2</v>
      </c>
      <c r="H309" s="30">
        <f t="shared" si="46"/>
        <v>0.15140268367044507</v>
      </c>
      <c r="I309" s="30">
        <f t="shared" si="47"/>
        <v>0.1933586817233951</v>
      </c>
      <c r="K309" s="79">
        <f t="shared" si="81"/>
        <v>24</v>
      </c>
      <c r="L309" s="30">
        <f t="shared" si="48"/>
        <v>3.6968767487176472E-2</v>
      </c>
      <c r="M309" s="30">
        <f t="shared" si="49"/>
        <v>3.9935414545999998E-2</v>
      </c>
      <c r="N309" s="30">
        <f t="shared" si="50"/>
        <v>4.2099414545999997E-2</v>
      </c>
      <c r="O309" s="30">
        <f t="shared" si="51"/>
        <v>4.8361414546000001E-2</v>
      </c>
      <c r="P309" s="30">
        <f t="shared" si="52"/>
        <v>6.5075414546000007E-2</v>
      </c>
      <c r="Q309" s="30">
        <f t="shared" si="53"/>
        <v>8.3607414546E-2</v>
      </c>
      <c r="R309" s="30">
        <f t="shared" si="54"/>
        <v>0.14611541454599999</v>
      </c>
      <c r="S309" s="30">
        <f t="shared" si="55"/>
        <v>0.18778741454600001</v>
      </c>
      <c r="U309" s="79">
        <f t="shared" si="82"/>
        <v>24</v>
      </c>
      <c r="V309" s="30">
        <f t="shared" si="56"/>
        <v>3.5481772987000004E-2</v>
      </c>
      <c r="W309" s="30">
        <f t="shared" si="57"/>
        <v>3.8448772987000002E-2</v>
      </c>
      <c r="X309" s="30">
        <f t="shared" si="58"/>
        <v>4.0620772987000002E-2</v>
      </c>
      <c r="Y309" s="30">
        <f t="shared" si="59"/>
        <v>4.6967772987E-2</v>
      </c>
      <c r="Z309" s="30">
        <f t="shared" si="60"/>
        <v>6.3662772987000002E-2</v>
      </c>
      <c r="AA309" s="30">
        <f t="shared" si="61"/>
        <v>8.2219772986999992E-2</v>
      </c>
      <c r="AB309" s="30">
        <f t="shared" si="62"/>
        <v>0.143795772987</v>
      </c>
      <c r="AC309" s="30">
        <f t="shared" si="63"/>
        <v>0.18484643965366668</v>
      </c>
      <c r="AE309" s="79">
        <f t="shared" si="83"/>
        <v>24</v>
      </c>
      <c r="AF309" s="30">
        <f t="shared" si="64"/>
        <v>4.104921443652941E-2</v>
      </c>
      <c r="AG309" s="30">
        <f t="shared" si="65"/>
        <v>4.3985155613000003E-2</v>
      </c>
      <c r="AH309" s="30">
        <f t="shared" si="66"/>
        <v>4.6144155613000004E-2</v>
      </c>
      <c r="AI309" s="30">
        <f t="shared" si="67"/>
        <v>5.2547155613000003E-2</v>
      </c>
      <c r="AJ309" s="30">
        <f t="shared" si="68"/>
        <v>6.9161155613E-2</v>
      </c>
      <c r="AK309" s="30">
        <f t="shared" si="69"/>
        <v>8.7659155613E-2</v>
      </c>
      <c r="AL309" s="30">
        <f t="shared" si="70"/>
        <v>0.14834415561299999</v>
      </c>
      <c r="AM309" s="30">
        <f t="shared" si="71"/>
        <v>0.18880082227966666</v>
      </c>
      <c r="AO309" s="79">
        <f t="shared" si="84"/>
        <v>24</v>
      </c>
      <c r="AP309" s="30">
        <f t="shared" si="8"/>
        <v>3.8369603645823529E-2</v>
      </c>
      <c r="AQ309" s="30">
        <f t="shared" si="9"/>
        <v>4.1280956586999998E-2</v>
      </c>
      <c r="AR309" s="30">
        <f t="shared" si="10"/>
        <v>4.3418956586999999E-2</v>
      </c>
      <c r="AS309" s="30">
        <f t="shared" si="11"/>
        <v>4.9927956587E-2</v>
      </c>
      <c r="AT309" s="30">
        <f t="shared" si="12"/>
        <v>6.6514956587000004E-2</v>
      </c>
      <c r="AU309" s="30">
        <f t="shared" si="13"/>
        <v>8.4883956587000001E-2</v>
      </c>
      <c r="AV309" s="30">
        <f t="shared" si="14"/>
        <v>0.144645956587</v>
      </c>
      <c r="AW309" s="30">
        <f t="shared" si="15"/>
        <v>0.18448728992033336</v>
      </c>
      <c r="AY309" s="79">
        <f t="shared" si="85"/>
        <v>24</v>
      </c>
      <c r="AZ309" s="104">
        <f t="shared" ca="1" si="72"/>
        <v>3.9408004534058821E-2</v>
      </c>
      <c r="BA309" s="104">
        <f t="shared" ca="1" si="73"/>
        <v>4.2275886887E-2</v>
      </c>
      <c r="BB309" s="104">
        <f t="shared" ca="1" si="74"/>
        <v>4.4385886887000001E-2</v>
      </c>
      <c r="BC309" s="104">
        <f t="shared" ca="1" si="75"/>
        <v>5.1028886886999997E-2</v>
      </c>
      <c r="BD309" s="104">
        <f t="shared" ca="1" si="76"/>
        <v>6.7559886887000001E-2</v>
      </c>
      <c r="BE309" s="104">
        <f t="shared" ca="1" si="77"/>
        <v>8.5634886886999995E-2</v>
      </c>
      <c r="BF309" s="104">
        <f t="shared" ca="1" si="78"/>
        <v>0.144389886887</v>
      </c>
      <c r="BG309" s="104">
        <f t="shared" ca="1" si="79"/>
        <v>0.18355988688699998</v>
      </c>
      <c r="BI309" s="79">
        <f t="shared" si="86"/>
        <v>24</v>
      </c>
      <c r="BJ309" s="104">
        <f t="shared" ca="1" si="16"/>
        <v>3.5424049202882349E-2</v>
      </c>
      <c r="BK309" s="104">
        <f t="shared" ca="1" si="17"/>
        <v>3.8283284496999997E-2</v>
      </c>
      <c r="BL309" s="104">
        <f t="shared" ca="1" si="18"/>
        <v>4.0353284497E-2</v>
      </c>
      <c r="BM309" s="104">
        <f t="shared" ca="1" si="19"/>
        <v>4.7151284496999998E-2</v>
      </c>
      <c r="BN309" s="104">
        <f t="shared" ca="1" si="20"/>
        <v>6.3707284497E-2</v>
      </c>
      <c r="BO309" s="104">
        <f t="shared" ca="1" si="21"/>
        <v>8.1576284496999996E-2</v>
      </c>
      <c r="BP309" s="104">
        <f t="shared" ca="1" si="22"/>
        <v>0.139754284497</v>
      </c>
      <c r="BQ309" s="104">
        <f t="shared" ca="1" si="23"/>
        <v>0.17853961783033329</v>
      </c>
      <c r="BS309" s="79">
        <f t="shared" si="87"/>
        <v>24</v>
      </c>
      <c r="BT309" s="104">
        <f t="shared" ca="1" si="24"/>
        <v>3.2196624620529413E-2</v>
      </c>
      <c r="BU309" s="104">
        <f t="shared" ca="1" si="25"/>
        <v>3.5065565797000001E-2</v>
      </c>
      <c r="BV309" s="104">
        <f t="shared" ca="1" si="26"/>
        <v>3.7095565797000005E-2</v>
      </c>
      <c r="BW309" s="104">
        <f t="shared" ca="1" si="27"/>
        <v>4.3983565796999996E-2</v>
      </c>
      <c r="BX309" s="104">
        <f t="shared" ca="1" si="28"/>
        <v>6.0501565797000001E-2</v>
      </c>
      <c r="BY309" s="104">
        <f t="shared" ca="1" si="29"/>
        <v>7.8004565796999992E-2</v>
      </c>
      <c r="BZ309" s="104">
        <f t="shared" ca="1" si="30"/>
        <v>0.13533956579700002</v>
      </c>
      <c r="CA309" s="104">
        <f t="shared" ca="1" si="31"/>
        <v>0.17356289913033335</v>
      </c>
      <c r="CC309" s="79">
        <f t="shared" si="88"/>
        <v>24</v>
      </c>
      <c r="CD309" s="104">
        <f t="shared" ca="1" si="32"/>
        <v>3.3011732753705877E-2</v>
      </c>
      <c r="CE309" s="104">
        <f t="shared" ca="1" si="33"/>
        <v>3.5892320988999998E-2</v>
      </c>
      <c r="CF309" s="104">
        <f t="shared" ca="1" si="34"/>
        <v>3.7885320989E-2</v>
      </c>
      <c r="CG309" s="104">
        <f t="shared" ca="1" si="35"/>
        <v>4.4833320989000003E-2</v>
      </c>
      <c r="CH309" s="104">
        <f t="shared" ca="1" si="36"/>
        <v>6.1148320988999999E-2</v>
      </c>
      <c r="CI309" s="104">
        <f t="shared" ca="1" si="37"/>
        <v>7.8343320989000001E-2</v>
      </c>
      <c r="CJ309" s="104">
        <f t="shared" ca="1" si="38"/>
        <v>0.13445532098899998</v>
      </c>
      <c r="CK309" s="104">
        <f t="shared" ca="1" si="39"/>
        <v>0.17186332098899998</v>
      </c>
    </row>
    <row r="310" spans="1:89" x14ac:dyDescent="0.25">
      <c r="A310" s="79">
        <f t="shared" si="80"/>
        <v>25</v>
      </c>
      <c r="B310" s="30">
        <f t="shared" si="40"/>
        <v>4.1803802426304514E-2</v>
      </c>
      <c r="C310" s="30">
        <f t="shared" si="41"/>
        <v>4.4998225865196695E-2</v>
      </c>
      <c r="D310" s="30">
        <f t="shared" si="42"/>
        <v>4.7127226134843353E-2</v>
      </c>
      <c r="E310" s="30">
        <f t="shared" si="43"/>
        <v>5.3372950990302384E-2</v>
      </c>
      <c r="F310" s="30">
        <f t="shared" si="44"/>
        <v>7.010002898015133E-2</v>
      </c>
      <c r="G310" s="30">
        <f t="shared" si="45"/>
        <v>8.8652550526788332E-2</v>
      </c>
      <c r="H310" s="30">
        <f t="shared" si="46"/>
        <v>0.15158654760621337</v>
      </c>
      <c r="I310" s="30">
        <f t="shared" si="47"/>
        <v>0.1935425456591634</v>
      </c>
      <c r="K310" s="79">
        <f t="shared" si="81"/>
        <v>25</v>
      </c>
      <c r="L310" s="30">
        <f t="shared" si="48"/>
        <v>3.7344250900588238E-2</v>
      </c>
      <c r="M310" s="30">
        <f t="shared" si="49"/>
        <v>4.0300074429999999E-2</v>
      </c>
      <c r="N310" s="30">
        <f t="shared" si="50"/>
        <v>4.2436207763333338E-2</v>
      </c>
      <c r="O310" s="30">
        <f t="shared" si="51"/>
        <v>4.8673963318888888E-2</v>
      </c>
      <c r="P310" s="30">
        <f t="shared" si="52"/>
        <v>6.5311074430000005E-2</v>
      </c>
      <c r="Q310" s="30">
        <f t="shared" si="53"/>
        <v>8.3843074429999997E-2</v>
      </c>
      <c r="R310" s="30">
        <f t="shared" si="54"/>
        <v>0.14635107443000001</v>
      </c>
      <c r="S310" s="30">
        <f t="shared" si="55"/>
        <v>0.18802307443000002</v>
      </c>
      <c r="U310" s="79">
        <f t="shared" si="82"/>
        <v>25</v>
      </c>
      <c r="V310" s="30">
        <f t="shared" si="56"/>
        <v>3.5794903882999995E-2</v>
      </c>
      <c r="W310" s="30">
        <f t="shared" si="57"/>
        <v>3.8749437216333331E-2</v>
      </c>
      <c r="X310" s="30">
        <f t="shared" si="58"/>
        <v>4.089363721633333E-2</v>
      </c>
      <c r="Y310" s="30">
        <f t="shared" si="59"/>
        <v>4.7217959438555557E-2</v>
      </c>
      <c r="Z310" s="30">
        <f t="shared" si="60"/>
        <v>6.3832903883000003E-2</v>
      </c>
      <c r="AA310" s="30">
        <f t="shared" si="61"/>
        <v>8.2389903882999993E-2</v>
      </c>
      <c r="AB310" s="30">
        <f t="shared" si="62"/>
        <v>0.14396590388300001</v>
      </c>
      <c r="AC310" s="30">
        <f t="shared" si="63"/>
        <v>0.18501657054966669</v>
      </c>
      <c r="AE310" s="79">
        <f t="shared" si="83"/>
        <v>25</v>
      </c>
      <c r="AF310" s="30">
        <f t="shared" si="64"/>
        <v>4.1414993689764708E-2</v>
      </c>
      <c r="AG310" s="30">
        <f t="shared" si="65"/>
        <v>4.4334997611333332E-2</v>
      </c>
      <c r="AH310" s="30">
        <f t="shared" si="66"/>
        <v>4.646659761133333E-2</v>
      </c>
      <c r="AI310" s="30">
        <f t="shared" si="67"/>
        <v>5.2849464278000004E-2</v>
      </c>
      <c r="AJ310" s="30">
        <f t="shared" si="68"/>
        <v>6.9380464278000001E-2</v>
      </c>
      <c r="AK310" s="30">
        <f t="shared" si="69"/>
        <v>8.7878464278000001E-2</v>
      </c>
      <c r="AL310" s="30">
        <f t="shared" si="70"/>
        <v>0.14856346427799999</v>
      </c>
      <c r="AM310" s="30">
        <f t="shared" si="71"/>
        <v>0.18902013094466666</v>
      </c>
      <c r="AO310" s="79">
        <f t="shared" si="84"/>
        <v>25</v>
      </c>
      <c r="AP310" s="30">
        <f t="shared" si="8"/>
        <v>3.8806205112411764E-2</v>
      </c>
      <c r="AQ310" s="30">
        <f t="shared" si="9"/>
        <v>4.1697714916333332E-2</v>
      </c>
      <c r="AR310" s="30">
        <f t="shared" si="10"/>
        <v>4.3808848249666667E-2</v>
      </c>
      <c r="AS310" s="30">
        <f t="shared" si="11"/>
        <v>5.0300881583000001E-2</v>
      </c>
      <c r="AT310" s="30">
        <f t="shared" si="12"/>
        <v>6.6801381583000002E-2</v>
      </c>
      <c r="AU310" s="30">
        <f t="shared" si="13"/>
        <v>8.5170381582999999E-2</v>
      </c>
      <c r="AV310" s="30">
        <f t="shared" si="14"/>
        <v>0.14493238158300001</v>
      </c>
      <c r="AW310" s="30">
        <f t="shared" si="15"/>
        <v>0.18477371491633335</v>
      </c>
      <c r="AY310" s="79">
        <f t="shared" si="85"/>
        <v>25</v>
      </c>
      <c r="AZ310" s="104">
        <f t="shared" ca="1" si="72"/>
        <v>3.984110180652941E-2</v>
      </c>
      <c r="BA310" s="104">
        <f t="shared" ca="1" si="73"/>
        <v>4.2686376316333333E-2</v>
      </c>
      <c r="BB310" s="104">
        <f t="shared" ca="1" si="74"/>
        <v>4.4768376316333333E-2</v>
      </c>
      <c r="BC310" s="104">
        <f t="shared" ca="1" si="75"/>
        <v>5.1397042983000005E-2</v>
      </c>
      <c r="BD310" s="104">
        <f t="shared" ca="1" si="76"/>
        <v>6.7838042983000002E-2</v>
      </c>
      <c r="BE310" s="104">
        <f t="shared" ca="1" si="77"/>
        <v>8.5913042982999996E-2</v>
      </c>
      <c r="BF310" s="104">
        <f t="shared" ca="1" si="78"/>
        <v>0.14466804298299998</v>
      </c>
      <c r="BG310" s="104">
        <f t="shared" ca="1" si="79"/>
        <v>0.18383804298299999</v>
      </c>
      <c r="BI310" s="79">
        <f t="shared" si="86"/>
        <v>25</v>
      </c>
      <c r="BJ310" s="104">
        <f t="shared" ca="1" si="16"/>
        <v>3.5925192428941176E-2</v>
      </c>
      <c r="BK310" s="104">
        <f t="shared" ca="1" si="17"/>
        <v>3.8760976742666667E-2</v>
      </c>
      <c r="BL310" s="104">
        <f t="shared" ca="1" si="18"/>
        <v>4.0801443409333331E-2</v>
      </c>
      <c r="BM310" s="104">
        <f t="shared" ca="1" si="19"/>
        <v>4.7588143409333331E-2</v>
      </c>
      <c r="BN310" s="104">
        <f t="shared" ca="1" si="20"/>
        <v>6.4049310075999996E-2</v>
      </c>
      <c r="BO310" s="104">
        <f t="shared" ca="1" si="21"/>
        <v>8.1918310075999992E-2</v>
      </c>
      <c r="BP310" s="104">
        <f t="shared" ca="1" si="22"/>
        <v>0.14009631007599999</v>
      </c>
      <c r="BQ310" s="104">
        <f t="shared" ca="1" si="23"/>
        <v>0.1788816434093333</v>
      </c>
      <c r="BS310" s="79">
        <f t="shared" si="87"/>
        <v>25</v>
      </c>
      <c r="BT310" s="104">
        <f t="shared" ca="1" si="24"/>
        <v>3.2748034133764703E-2</v>
      </c>
      <c r="BU310" s="104">
        <f t="shared" ca="1" si="25"/>
        <v>3.5594704721999999E-2</v>
      </c>
      <c r="BV310" s="104">
        <f t="shared" ca="1" si="26"/>
        <v>3.7592171388666662E-2</v>
      </c>
      <c r="BW310" s="104">
        <f t="shared" ca="1" si="27"/>
        <v>4.4471782499777776E-2</v>
      </c>
      <c r="BX310" s="104">
        <f t="shared" ca="1" si="28"/>
        <v>6.0889504721999999E-2</v>
      </c>
      <c r="BY310" s="104">
        <f t="shared" ca="1" si="29"/>
        <v>7.8392504721999989E-2</v>
      </c>
      <c r="BZ310" s="104">
        <f t="shared" ca="1" si="30"/>
        <v>0.13572750472200001</v>
      </c>
      <c r="CA310" s="104">
        <f t="shared" ca="1" si="31"/>
        <v>0.17395083805533335</v>
      </c>
      <c r="CC310" s="79">
        <f t="shared" si="88"/>
        <v>25</v>
      </c>
      <c r="CD310" s="104">
        <f t="shared" ca="1" si="32"/>
        <v>3.3455871923352941E-2</v>
      </c>
      <c r="CE310" s="104">
        <f t="shared" ca="1" si="33"/>
        <v>3.631649937433333E-2</v>
      </c>
      <c r="CF310" s="104">
        <f t="shared" ca="1" si="34"/>
        <v>3.8274099374333334E-2</v>
      </c>
      <c r="CG310" s="104">
        <f t="shared" ca="1" si="35"/>
        <v>4.5216554929888887E-2</v>
      </c>
      <c r="CH310" s="104">
        <f t="shared" ca="1" si="36"/>
        <v>6.1425166040999998E-2</v>
      </c>
      <c r="CI310" s="104">
        <f t="shared" ca="1" si="37"/>
        <v>7.8620166041E-2</v>
      </c>
      <c r="CJ310" s="104">
        <f t="shared" ca="1" si="38"/>
        <v>0.134732166041</v>
      </c>
      <c r="CK310" s="104">
        <f t="shared" ca="1" si="39"/>
        <v>0.17214016604099999</v>
      </c>
    </row>
    <row r="311" spans="1:89" x14ac:dyDescent="0.25">
      <c r="A311" s="79">
        <f t="shared" si="80"/>
        <v>26</v>
      </c>
      <c r="B311" s="30">
        <f t="shared" si="40"/>
        <v>4.2102631122533957E-2</v>
      </c>
      <c r="C311" s="30">
        <f t="shared" si="41"/>
        <v>4.5300447368974393E-2</v>
      </c>
      <c r="D311" s="30">
        <f t="shared" si="42"/>
        <v>4.740058263471765E-2</v>
      </c>
      <c r="E311" s="30">
        <f t="shared" si="43"/>
        <v>5.3623330615343578E-2</v>
      </c>
      <c r="F311" s="30">
        <f t="shared" si="44"/>
        <v>7.0276523652501033E-2</v>
      </c>
      <c r="G311" s="30">
        <f t="shared" si="45"/>
        <v>8.8829045199138035E-2</v>
      </c>
      <c r="H311" s="30">
        <f t="shared" si="46"/>
        <v>0.15176304227856308</v>
      </c>
      <c r="I311" s="30">
        <f t="shared" si="47"/>
        <v>0.1937190403315131</v>
      </c>
      <c r="K311" s="79">
        <f t="shared" si="81"/>
        <v>26</v>
      </c>
      <c r="L311" s="30">
        <f t="shared" si="48"/>
        <v>3.7724378663999997E-2</v>
      </c>
      <c r="M311" s="30">
        <f t="shared" si="49"/>
        <v>4.0669378664E-2</v>
      </c>
      <c r="N311" s="30">
        <f t="shared" si="50"/>
        <v>4.2777645330666664E-2</v>
      </c>
      <c r="O311" s="30">
        <f t="shared" si="51"/>
        <v>4.8991156441777775E-2</v>
      </c>
      <c r="P311" s="30">
        <f t="shared" si="52"/>
        <v>6.5551378664000001E-2</v>
      </c>
      <c r="Q311" s="30">
        <f t="shared" si="53"/>
        <v>8.4083378664000008E-2</v>
      </c>
      <c r="R311" s="30">
        <f t="shared" si="54"/>
        <v>0.14659137866399999</v>
      </c>
      <c r="S311" s="30">
        <f t="shared" si="55"/>
        <v>0.188263378664</v>
      </c>
      <c r="U311" s="79">
        <f t="shared" si="82"/>
        <v>26</v>
      </c>
      <c r="V311" s="30">
        <f t="shared" si="56"/>
        <v>3.6089926149000001E-2</v>
      </c>
      <c r="W311" s="30">
        <f t="shared" si="57"/>
        <v>3.9031992815666668E-2</v>
      </c>
      <c r="X311" s="30">
        <f t="shared" si="58"/>
        <v>4.1148392815666665E-2</v>
      </c>
      <c r="Y311" s="30">
        <f t="shared" si="59"/>
        <v>4.7450037260111114E-2</v>
      </c>
      <c r="Z311" s="30">
        <f t="shared" si="60"/>
        <v>6.3984926149000004E-2</v>
      </c>
      <c r="AA311" s="30">
        <f t="shared" si="61"/>
        <v>8.2541926148999994E-2</v>
      </c>
      <c r="AB311" s="30">
        <f t="shared" si="62"/>
        <v>0.14411792614899999</v>
      </c>
      <c r="AC311" s="30">
        <f t="shared" si="63"/>
        <v>0.18516859281566667</v>
      </c>
      <c r="AE311" s="79">
        <f t="shared" si="83"/>
        <v>26</v>
      </c>
      <c r="AF311" s="30">
        <f t="shared" si="64"/>
        <v>4.1736225018999998E-2</v>
      </c>
      <c r="AG311" s="30">
        <f t="shared" si="65"/>
        <v>4.4640291685666668E-2</v>
      </c>
      <c r="AH311" s="30">
        <f t="shared" si="66"/>
        <v>4.6744491685666668E-2</v>
      </c>
      <c r="AI311" s="30">
        <f t="shared" si="67"/>
        <v>5.3107225019000004E-2</v>
      </c>
      <c r="AJ311" s="30">
        <f t="shared" si="68"/>
        <v>6.9555225018999994E-2</v>
      </c>
      <c r="AK311" s="30">
        <f t="shared" si="69"/>
        <v>8.8053225019000009E-2</v>
      </c>
      <c r="AL311" s="30">
        <f t="shared" si="70"/>
        <v>0.148738225019</v>
      </c>
      <c r="AM311" s="30">
        <f t="shared" si="71"/>
        <v>0.18919489168566667</v>
      </c>
      <c r="AO311" s="79">
        <f t="shared" si="84"/>
        <v>26</v>
      </c>
      <c r="AP311" s="30">
        <f t="shared" si="8"/>
        <v>3.9207693326999998E-2</v>
      </c>
      <c r="AQ311" s="30">
        <f t="shared" si="9"/>
        <v>4.2079359993666667E-2</v>
      </c>
      <c r="AR311" s="30">
        <f t="shared" si="10"/>
        <v>4.4163626660333327E-2</v>
      </c>
      <c r="AS311" s="30">
        <f t="shared" si="11"/>
        <v>5.0638693326999995E-2</v>
      </c>
      <c r="AT311" s="30">
        <f t="shared" si="12"/>
        <v>6.7052693327000007E-2</v>
      </c>
      <c r="AU311" s="30">
        <f t="shared" si="13"/>
        <v>8.5421693327000003E-2</v>
      </c>
      <c r="AV311" s="30">
        <f t="shared" si="14"/>
        <v>0.14518369332699999</v>
      </c>
      <c r="AW311" s="30">
        <f t="shared" si="15"/>
        <v>0.18502502666033335</v>
      </c>
      <c r="AY311" s="79">
        <f t="shared" si="85"/>
        <v>26</v>
      </c>
      <c r="AZ311" s="104">
        <f t="shared" ca="1" si="72"/>
        <v>4.0255737555000004E-2</v>
      </c>
      <c r="BA311" s="104">
        <f t="shared" ca="1" si="73"/>
        <v>4.3078404221666672E-2</v>
      </c>
      <c r="BB311" s="104">
        <f t="shared" ca="1" si="74"/>
        <v>4.5132404221666672E-2</v>
      </c>
      <c r="BC311" s="104">
        <f t="shared" ca="1" si="75"/>
        <v>5.1746737555000005E-2</v>
      </c>
      <c r="BD311" s="104">
        <f t="shared" ca="1" si="76"/>
        <v>6.8097737554999996E-2</v>
      </c>
      <c r="BE311" s="104">
        <f t="shared" ca="1" si="77"/>
        <v>8.617273755499999E-2</v>
      </c>
      <c r="BF311" s="104">
        <f t="shared" ca="1" si="78"/>
        <v>0.14492773755499999</v>
      </c>
      <c r="BG311" s="104">
        <f t="shared" ca="1" si="79"/>
        <v>0.184097737555</v>
      </c>
      <c r="BI311" s="79">
        <f t="shared" si="86"/>
        <v>26</v>
      </c>
      <c r="BJ311" s="104">
        <f t="shared" ca="1" si="16"/>
        <v>3.6392411372999998E-2</v>
      </c>
      <c r="BK311" s="104">
        <f t="shared" ca="1" si="17"/>
        <v>3.9204744706333332E-2</v>
      </c>
      <c r="BL311" s="104">
        <f t="shared" ca="1" si="18"/>
        <v>4.1215678039666664E-2</v>
      </c>
      <c r="BM311" s="104">
        <f t="shared" ca="1" si="19"/>
        <v>4.7991078039666665E-2</v>
      </c>
      <c r="BN311" s="104">
        <f t="shared" ca="1" si="20"/>
        <v>6.4357411372999995E-2</v>
      </c>
      <c r="BO311" s="104">
        <f t="shared" ca="1" si="21"/>
        <v>8.2226411372999991E-2</v>
      </c>
      <c r="BP311" s="104">
        <f t="shared" ca="1" si="22"/>
        <v>0.140404411373</v>
      </c>
      <c r="BQ311" s="104">
        <f t="shared" ca="1" si="23"/>
        <v>0.17918974470633331</v>
      </c>
      <c r="BS311" s="79">
        <f t="shared" si="87"/>
        <v>26</v>
      </c>
      <c r="BT311" s="104">
        <f t="shared" ca="1" si="24"/>
        <v>3.3267038226000002E-2</v>
      </c>
      <c r="BU311" s="104">
        <f t="shared" ca="1" si="25"/>
        <v>3.6091438226E-2</v>
      </c>
      <c r="BV311" s="104">
        <f t="shared" ca="1" si="26"/>
        <v>3.8056371559333335E-2</v>
      </c>
      <c r="BW311" s="104">
        <f t="shared" ca="1" si="27"/>
        <v>4.4927593781555558E-2</v>
      </c>
      <c r="BX311" s="104">
        <f t="shared" ca="1" si="28"/>
        <v>6.1245038225999998E-2</v>
      </c>
      <c r="BY311" s="104">
        <f t="shared" ca="1" si="29"/>
        <v>7.8748038226000003E-2</v>
      </c>
      <c r="BZ311" s="104">
        <f t="shared" ca="1" si="30"/>
        <v>0.13608303822600001</v>
      </c>
      <c r="CA311" s="104">
        <f t="shared" ca="1" si="31"/>
        <v>0.17430637155933335</v>
      </c>
      <c r="CC311" s="79">
        <f t="shared" si="88"/>
        <v>26</v>
      </c>
      <c r="CD311" s="104">
        <f t="shared" ca="1" si="32"/>
        <v>3.3855932293000005E-2</v>
      </c>
      <c r="CE311" s="104">
        <f t="shared" ca="1" si="33"/>
        <v>3.6696598959666669E-2</v>
      </c>
      <c r="CF311" s="104">
        <f t="shared" ca="1" si="34"/>
        <v>3.8618798959666668E-2</v>
      </c>
      <c r="CG311" s="104">
        <f t="shared" ca="1" si="35"/>
        <v>4.5555710070777779E-2</v>
      </c>
      <c r="CH311" s="104">
        <f t="shared" ca="1" si="36"/>
        <v>6.1657932293000005E-2</v>
      </c>
      <c r="CI311" s="104">
        <f t="shared" ca="1" si="37"/>
        <v>7.8852932293E-2</v>
      </c>
      <c r="CJ311" s="104">
        <f t="shared" ca="1" si="38"/>
        <v>0.134964932293</v>
      </c>
      <c r="CK311" s="104">
        <f t="shared" ca="1" si="39"/>
        <v>0.17237293229299999</v>
      </c>
    </row>
    <row r="312" spans="1:89" x14ac:dyDescent="0.25">
      <c r="A312" s="79">
        <f t="shared" si="80"/>
        <v>27</v>
      </c>
      <c r="B312" s="30">
        <f t="shared" si="40"/>
        <v>4.2395642654052303E-2</v>
      </c>
      <c r="C312" s="30">
        <f t="shared" si="41"/>
        <v>4.5596851708041009E-2</v>
      </c>
      <c r="D312" s="30">
        <f t="shared" si="42"/>
        <v>4.7668121969880864E-2</v>
      </c>
      <c r="E312" s="30">
        <f t="shared" si="43"/>
        <v>5.3867893075673676E-2</v>
      </c>
      <c r="F312" s="30">
        <f t="shared" si="44"/>
        <v>7.0447201160139639E-2</v>
      </c>
      <c r="G312" s="30">
        <f t="shared" si="45"/>
        <v>8.8999722706776627E-2</v>
      </c>
      <c r="H312" s="30">
        <f t="shared" si="46"/>
        <v>0.15193371978620168</v>
      </c>
      <c r="I312" s="30">
        <f t="shared" si="47"/>
        <v>0.19388971783915168</v>
      </c>
      <c r="K312" s="79">
        <f t="shared" si="81"/>
        <v>27</v>
      </c>
      <c r="L312" s="30">
        <f t="shared" si="48"/>
        <v>3.8110417354411764E-2</v>
      </c>
      <c r="M312" s="30">
        <f t="shared" si="49"/>
        <v>4.1044593825000003E-2</v>
      </c>
      <c r="N312" s="30">
        <f t="shared" si="50"/>
        <v>4.3124993824999999E-2</v>
      </c>
      <c r="O312" s="30">
        <f t="shared" si="51"/>
        <v>4.9314260491666664E-2</v>
      </c>
      <c r="P312" s="30">
        <f t="shared" si="52"/>
        <v>6.5797593825E-2</v>
      </c>
      <c r="Q312" s="30">
        <f t="shared" si="53"/>
        <v>8.4329593825000007E-2</v>
      </c>
      <c r="R312" s="30">
        <f t="shared" si="54"/>
        <v>0.146837593825</v>
      </c>
      <c r="S312" s="30">
        <f t="shared" si="55"/>
        <v>0.18850959382500002</v>
      </c>
      <c r="U312" s="79">
        <f t="shared" si="82"/>
        <v>27</v>
      </c>
      <c r="V312" s="30">
        <f t="shared" si="56"/>
        <v>3.6367074754999999E-2</v>
      </c>
      <c r="W312" s="30">
        <f t="shared" si="57"/>
        <v>3.9296674754999997E-2</v>
      </c>
      <c r="X312" s="30">
        <f t="shared" si="58"/>
        <v>4.1385274755E-2</v>
      </c>
      <c r="Y312" s="30">
        <f t="shared" si="59"/>
        <v>4.766424142166667E-2</v>
      </c>
      <c r="Z312" s="30">
        <f t="shared" si="60"/>
        <v>6.4119074755000005E-2</v>
      </c>
      <c r="AA312" s="30">
        <f t="shared" si="61"/>
        <v>8.2676074754999995E-2</v>
      </c>
      <c r="AB312" s="30">
        <f t="shared" si="62"/>
        <v>0.14425207475500001</v>
      </c>
      <c r="AC312" s="30">
        <f t="shared" si="63"/>
        <v>0.18530274142166669</v>
      </c>
      <c r="AE312" s="79">
        <f t="shared" si="83"/>
        <v>27</v>
      </c>
      <c r="AF312" s="30">
        <f t="shared" si="64"/>
        <v>4.2010364038235291E-2</v>
      </c>
      <c r="AG312" s="30">
        <f t="shared" si="65"/>
        <v>4.489849345E-2</v>
      </c>
      <c r="AH312" s="30">
        <f t="shared" si="66"/>
        <v>4.6975293449999997E-2</v>
      </c>
      <c r="AI312" s="30">
        <f t="shared" si="67"/>
        <v>5.3317893450000001E-2</v>
      </c>
      <c r="AJ312" s="30">
        <f t="shared" si="68"/>
        <v>6.9682893450000005E-2</v>
      </c>
      <c r="AK312" s="30">
        <f t="shared" si="69"/>
        <v>8.8180893449999992E-2</v>
      </c>
      <c r="AL312" s="30">
        <f t="shared" si="70"/>
        <v>0.14886589345000001</v>
      </c>
      <c r="AM312" s="30">
        <f t="shared" si="71"/>
        <v>0.18932256011666665</v>
      </c>
      <c r="AO312" s="79">
        <f t="shared" si="84"/>
        <v>27</v>
      </c>
      <c r="AP312" s="30">
        <f t="shared" si="8"/>
        <v>3.9573026736588232E-2</v>
      </c>
      <c r="AQ312" s="30">
        <f t="shared" si="9"/>
        <v>4.2424850266E-2</v>
      </c>
      <c r="AR312" s="30">
        <f t="shared" si="10"/>
        <v>4.4482250266000001E-2</v>
      </c>
      <c r="AS312" s="30">
        <f t="shared" si="11"/>
        <v>5.0940350265999995E-2</v>
      </c>
      <c r="AT312" s="30">
        <f t="shared" si="12"/>
        <v>6.7267850266000004E-2</v>
      </c>
      <c r="AU312" s="30">
        <f t="shared" si="13"/>
        <v>8.5636850266E-2</v>
      </c>
      <c r="AV312" s="30">
        <f t="shared" si="14"/>
        <v>0.145398850266</v>
      </c>
      <c r="AW312" s="30">
        <f t="shared" si="15"/>
        <v>0.18524018359933336</v>
      </c>
      <c r="AY312" s="79">
        <f t="shared" si="85"/>
        <v>27</v>
      </c>
      <c r="AZ312" s="104">
        <f t="shared" ca="1" si="72"/>
        <v>4.0651852441470591E-2</v>
      </c>
      <c r="BA312" s="104">
        <f t="shared" ca="1" si="73"/>
        <v>4.3451911265000004E-2</v>
      </c>
      <c r="BB312" s="104">
        <f t="shared" ca="1" si="74"/>
        <v>4.5477911265000004E-2</v>
      </c>
      <c r="BC312" s="104">
        <f t="shared" ca="1" si="75"/>
        <v>5.2077911264999999E-2</v>
      </c>
      <c r="BD312" s="104">
        <f t="shared" ca="1" si="76"/>
        <v>6.8338911264999996E-2</v>
      </c>
      <c r="BE312" s="104">
        <f t="shared" ca="1" si="77"/>
        <v>8.641391126499999E-2</v>
      </c>
      <c r="BF312" s="104">
        <f t="shared" ca="1" si="78"/>
        <v>0.14516891126500001</v>
      </c>
      <c r="BG312" s="104">
        <f t="shared" ca="1" si="79"/>
        <v>0.18433891126499999</v>
      </c>
      <c r="BI312" s="79">
        <f t="shared" si="86"/>
        <v>27</v>
      </c>
      <c r="BJ312" s="104">
        <f t="shared" ca="1" si="16"/>
        <v>3.6822646356058822E-2</v>
      </c>
      <c r="BK312" s="104">
        <f t="shared" ca="1" si="17"/>
        <v>3.9611528708999998E-2</v>
      </c>
      <c r="BL312" s="104">
        <f t="shared" ca="1" si="18"/>
        <v>4.1592928708999999E-2</v>
      </c>
      <c r="BM312" s="104">
        <f t="shared" ca="1" si="19"/>
        <v>4.8357028709000001E-2</v>
      </c>
      <c r="BN312" s="104">
        <f t="shared" ca="1" si="20"/>
        <v>6.4628528709000002E-2</v>
      </c>
      <c r="BO312" s="104">
        <f t="shared" ca="1" si="21"/>
        <v>8.2497528708999984E-2</v>
      </c>
      <c r="BP312" s="104">
        <f t="shared" ca="1" si="22"/>
        <v>0.14067552870899999</v>
      </c>
      <c r="BQ312" s="104">
        <f t="shared" ca="1" si="23"/>
        <v>0.1794608620423333</v>
      </c>
      <c r="BS312" s="79">
        <f t="shared" si="87"/>
        <v>27</v>
      </c>
      <c r="BT312" s="104">
        <f t="shared" ca="1" si="24"/>
        <v>3.3750240091235298E-2</v>
      </c>
      <c r="BU312" s="104">
        <f t="shared" ca="1" si="25"/>
        <v>3.6552369502999997E-2</v>
      </c>
      <c r="BV312" s="104">
        <f t="shared" ca="1" si="26"/>
        <v>3.8484769503000005E-2</v>
      </c>
      <c r="BW312" s="104">
        <f t="shared" ca="1" si="27"/>
        <v>4.5347602836333337E-2</v>
      </c>
      <c r="BX312" s="104">
        <f t="shared" ca="1" si="28"/>
        <v>6.1564769503000001E-2</v>
      </c>
      <c r="BY312" s="104">
        <f t="shared" ca="1" si="29"/>
        <v>7.9067769502999999E-2</v>
      </c>
      <c r="BZ312" s="104">
        <f t="shared" ca="1" si="30"/>
        <v>0.13640276950300001</v>
      </c>
      <c r="CA312" s="104">
        <f t="shared" ca="1" si="31"/>
        <v>0.17462610283633334</v>
      </c>
      <c r="CC312" s="79">
        <f t="shared" si="88"/>
        <v>27</v>
      </c>
      <c r="CD312" s="104">
        <f t="shared" ca="1" si="32"/>
        <v>3.4208113608647062E-2</v>
      </c>
      <c r="CE312" s="104">
        <f t="shared" ca="1" si="33"/>
        <v>3.7028819491000002E-2</v>
      </c>
      <c r="CF312" s="104">
        <f t="shared" ca="1" si="34"/>
        <v>3.8915619491000003E-2</v>
      </c>
      <c r="CG312" s="104">
        <f t="shared" ca="1" si="35"/>
        <v>4.5846986157666664E-2</v>
      </c>
      <c r="CH312" s="104">
        <f t="shared" ca="1" si="36"/>
        <v>6.1842819491000005E-2</v>
      </c>
      <c r="CI312" s="104">
        <f t="shared" ca="1" si="37"/>
        <v>7.9037819491E-2</v>
      </c>
      <c r="CJ312" s="104">
        <f t="shared" ca="1" si="38"/>
        <v>0.135149819491</v>
      </c>
      <c r="CK312" s="104">
        <f t="shared" ca="1" si="39"/>
        <v>0.17255781949099999</v>
      </c>
    </row>
    <row r="313" spans="1:89" x14ac:dyDescent="0.25">
      <c r="A313" s="79">
        <f t="shared" si="80"/>
        <v>28</v>
      </c>
      <c r="B313" s="30">
        <f t="shared" si="40"/>
        <v>4.268462818361355E-2</v>
      </c>
      <c r="C313" s="30">
        <f t="shared" si="41"/>
        <v>4.5889230045150525E-2</v>
      </c>
      <c r="D313" s="30">
        <f t="shared" si="42"/>
        <v>4.7931635303086972E-2</v>
      </c>
      <c r="E313" s="30">
        <f t="shared" si="43"/>
        <v>5.4108429534046674E-2</v>
      </c>
      <c r="F313" s="30">
        <f t="shared" si="44"/>
        <v>7.0613852665821139E-2</v>
      </c>
      <c r="G313" s="30">
        <f t="shared" si="45"/>
        <v>8.9166374212458127E-2</v>
      </c>
      <c r="H313" s="30">
        <f t="shared" si="46"/>
        <v>0.1521003712918832</v>
      </c>
      <c r="I313" s="30">
        <f t="shared" si="47"/>
        <v>0.1940563693448332</v>
      </c>
      <c r="K313" s="79">
        <f t="shared" si="81"/>
        <v>28</v>
      </c>
      <c r="L313" s="30">
        <f t="shared" si="48"/>
        <v>3.8503817096823531E-2</v>
      </c>
      <c r="M313" s="30">
        <f t="shared" si="49"/>
        <v>4.1427170038000005E-2</v>
      </c>
      <c r="N313" s="30">
        <f t="shared" si="50"/>
        <v>4.3479703371333334E-2</v>
      </c>
      <c r="O313" s="30">
        <f t="shared" si="51"/>
        <v>4.9644725593555553E-2</v>
      </c>
      <c r="P313" s="30">
        <f t="shared" si="52"/>
        <v>6.6051170038000012E-2</v>
      </c>
      <c r="Q313" s="30">
        <f t="shared" si="53"/>
        <v>8.4583170038000005E-2</v>
      </c>
      <c r="R313" s="30">
        <f t="shared" si="54"/>
        <v>0.14709117003799999</v>
      </c>
      <c r="S313" s="30">
        <f t="shared" si="55"/>
        <v>0.18876317003800003</v>
      </c>
      <c r="U313" s="79">
        <f t="shared" si="82"/>
        <v>28</v>
      </c>
      <c r="V313" s="30">
        <f t="shared" si="56"/>
        <v>3.6626355395999996E-2</v>
      </c>
      <c r="W313" s="30">
        <f t="shared" si="57"/>
        <v>3.9543488729333331E-2</v>
      </c>
      <c r="X313" s="30">
        <f t="shared" si="58"/>
        <v>4.1604288729333333E-2</v>
      </c>
      <c r="Y313" s="30">
        <f t="shared" si="59"/>
        <v>4.7860577618222225E-2</v>
      </c>
      <c r="Z313" s="30">
        <f t="shared" si="60"/>
        <v>6.4235355396000005E-2</v>
      </c>
      <c r="AA313" s="30">
        <f t="shared" si="61"/>
        <v>8.2792355395999995E-2</v>
      </c>
      <c r="AB313" s="30">
        <f t="shared" si="62"/>
        <v>0.14436835539600001</v>
      </c>
      <c r="AC313" s="30">
        <f t="shared" si="63"/>
        <v>0.18541902206266669</v>
      </c>
      <c r="AE313" s="79">
        <f t="shared" si="83"/>
        <v>28</v>
      </c>
      <c r="AF313" s="30">
        <f t="shared" si="64"/>
        <v>4.2234554524470586E-2</v>
      </c>
      <c r="AG313" s="30">
        <f t="shared" si="65"/>
        <v>4.5106746681333333E-2</v>
      </c>
      <c r="AH313" s="30">
        <f t="shared" si="66"/>
        <v>4.7156146681333333E-2</v>
      </c>
      <c r="AI313" s="30">
        <f t="shared" si="67"/>
        <v>5.3478613347999998E-2</v>
      </c>
      <c r="AJ313" s="30">
        <f t="shared" si="68"/>
        <v>6.9760613348000003E-2</v>
      </c>
      <c r="AK313" s="30">
        <f t="shared" si="69"/>
        <v>8.8258613348000003E-2</v>
      </c>
      <c r="AL313" s="30">
        <f t="shared" si="70"/>
        <v>0.14894361334799999</v>
      </c>
      <c r="AM313" s="30">
        <f t="shared" si="71"/>
        <v>0.18940028001466666</v>
      </c>
      <c r="AO313" s="79">
        <f t="shared" si="84"/>
        <v>28</v>
      </c>
      <c r="AP313" s="30">
        <f t="shared" si="8"/>
        <v>3.9899899718176472E-2</v>
      </c>
      <c r="AQ313" s="30">
        <f t="shared" si="9"/>
        <v>4.2731880110333333E-2</v>
      </c>
      <c r="AR313" s="30">
        <f t="shared" si="10"/>
        <v>4.4762413443666667E-2</v>
      </c>
      <c r="AS313" s="30">
        <f t="shared" si="11"/>
        <v>5.1203546777000002E-2</v>
      </c>
      <c r="AT313" s="30">
        <f t="shared" si="12"/>
        <v>6.7444546777E-2</v>
      </c>
      <c r="AU313" s="30">
        <f t="shared" si="13"/>
        <v>8.581354677700001E-2</v>
      </c>
      <c r="AV313" s="30">
        <f t="shared" si="14"/>
        <v>0.14557554677699999</v>
      </c>
      <c r="AW313" s="30">
        <f t="shared" si="15"/>
        <v>0.18541688011033336</v>
      </c>
      <c r="AY313" s="79">
        <f t="shared" si="85"/>
        <v>28</v>
      </c>
      <c r="AZ313" s="104">
        <f t="shared" ca="1" si="72"/>
        <v>4.1028587456941178E-2</v>
      </c>
      <c r="BA313" s="104">
        <f t="shared" ca="1" si="73"/>
        <v>4.3806038437333335E-2</v>
      </c>
      <c r="BB313" s="104">
        <f t="shared" ca="1" si="74"/>
        <v>4.5804038437333335E-2</v>
      </c>
      <c r="BC313" s="104">
        <f t="shared" ca="1" si="75"/>
        <v>5.2389705103999998E-2</v>
      </c>
      <c r="BD313" s="104">
        <f t="shared" ca="1" si="76"/>
        <v>6.8560705104000003E-2</v>
      </c>
      <c r="BE313" s="104">
        <f t="shared" ca="1" si="77"/>
        <v>8.6635705103999996E-2</v>
      </c>
      <c r="BF313" s="104">
        <f t="shared" ca="1" si="78"/>
        <v>0.14539070510399998</v>
      </c>
      <c r="BG313" s="104">
        <f t="shared" ca="1" si="79"/>
        <v>0.18456070510399999</v>
      </c>
      <c r="BI313" s="79">
        <f t="shared" si="86"/>
        <v>28</v>
      </c>
      <c r="BJ313" s="104">
        <f t="shared" ca="1" si="16"/>
        <v>3.7213446220117644E-2</v>
      </c>
      <c r="BK313" s="104">
        <f t="shared" ca="1" si="17"/>
        <v>3.9978877592666662E-2</v>
      </c>
      <c r="BL313" s="104">
        <f t="shared" ca="1" si="18"/>
        <v>4.1930744259333338E-2</v>
      </c>
      <c r="BM313" s="104">
        <f t="shared" ca="1" si="19"/>
        <v>4.8683544259333328E-2</v>
      </c>
      <c r="BN313" s="104">
        <f t="shared" ca="1" si="20"/>
        <v>6.4860210926E-2</v>
      </c>
      <c r="BO313" s="104">
        <f t="shared" ca="1" si="21"/>
        <v>8.2729210925999996E-2</v>
      </c>
      <c r="BP313" s="104">
        <f t="shared" ca="1" si="22"/>
        <v>0.140907210926</v>
      </c>
      <c r="BQ313" s="104">
        <f t="shared" ca="1" si="23"/>
        <v>0.17969254425933329</v>
      </c>
      <c r="BS313" s="79">
        <f t="shared" si="87"/>
        <v>28</v>
      </c>
      <c r="BT313" s="104">
        <f t="shared" ca="1" si="24"/>
        <v>3.4195023478470588E-2</v>
      </c>
      <c r="BU313" s="104">
        <f t="shared" ca="1" si="25"/>
        <v>3.6974882302000002E-2</v>
      </c>
      <c r="BV313" s="104">
        <f t="shared" ca="1" si="26"/>
        <v>3.8874748968666668E-2</v>
      </c>
      <c r="BW313" s="104">
        <f t="shared" ca="1" si="27"/>
        <v>4.5729193413111116E-2</v>
      </c>
      <c r="BX313" s="104">
        <f t="shared" ca="1" si="28"/>
        <v>6.1846082302000005E-2</v>
      </c>
      <c r="BY313" s="104">
        <f t="shared" ca="1" si="29"/>
        <v>7.9349082301999996E-2</v>
      </c>
      <c r="BZ313" s="104">
        <f t="shared" ca="1" si="30"/>
        <v>0.13668408230199999</v>
      </c>
      <c r="CA313" s="104">
        <f t="shared" ca="1" si="31"/>
        <v>0.17490741563533332</v>
      </c>
      <c r="CC313" s="79">
        <f t="shared" si="88"/>
        <v>28</v>
      </c>
      <c r="CD313" s="104">
        <f t="shared" ca="1" si="32"/>
        <v>3.4509226701294124E-2</v>
      </c>
      <c r="CE313" s="104">
        <f t="shared" ca="1" si="33"/>
        <v>3.730997179933334E-2</v>
      </c>
      <c r="CF313" s="104">
        <f t="shared" ca="1" si="34"/>
        <v>3.9161371799333336E-2</v>
      </c>
      <c r="CG313" s="104">
        <f t="shared" ca="1" si="35"/>
        <v>4.6087194021555561E-2</v>
      </c>
      <c r="CH313" s="104">
        <f t="shared" ca="1" si="36"/>
        <v>6.1976638466000003E-2</v>
      </c>
      <c r="CI313" s="104">
        <f t="shared" ca="1" si="37"/>
        <v>7.9171638466000005E-2</v>
      </c>
      <c r="CJ313" s="104">
        <f t="shared" ca="1" si="38"/>
        <v>0.135283638466</v>
      </c>
      <c r="CK313" s="104">
        <f t="shared" ca="1" si="39"/>
        <v>0.172691638466</v>
      </c>
    </row>
    <row r="314" spans="1:89" x14ac:dyDescent="0.25">
      <c r="A314" s="79">
        <f t="shared" si="80"/>
        <v>29</v>
      </c>
      <c r="B314" s="30">
        <f t="shared" si="40"/>
        <v>4.2971103094461491E-2</v>
      </c>
      <c r="C314" s="30">
        <f t="shared" si="41"/>
        <v>4.6179097763546728E-2</v>
      </c>
      <c r="D314" s="30">
        <f t="shared" si="42"/>
        <v>4.8192638017579767E-2</v>
      </c>
      <c r="E314" s="30">
        <f t="shared" si="43"/>
        <v>5.4346455373706359E-2</v>
      </c>
      <c r="F314" s="30">
        <f t="shared" si="44"/>
        <v>7.0777993552789326E-2</v>
      </c>
      <c r="G314" s="30">
        <f t="shared" si="45"/>
        <v>8.9330515099426328E-2</v>
      </c>
      <c r="H314" s="30">
        <f t="shared" si="46"/>
        <v>0.15226451217885137</v>
      </c>
      <c r="I314" s="30">
        <f t="shared" si="47"/>
        <v>0.1942205102318014</v>
      </c>
      <c r="K314" s="79">
        <f t="shared" si="81"/>
        <v>29</v>
      </c>
      <c r="L314" s="30">
        <f t="shared" si="48"/>
        <v>3.8905900484235298E-2</v>
      </c>
      <c r="M314" s="30">
        <f t="shared" si="49"/>
        <v>4.1818429896000001E-2</v>
      </c>
      <c r="N314" s="30">
        <f t="shared" si="50"/>
        <v>4.3843096562666668E-2</v>
      </c>
      <c r="O314" s="30">
        <f t="shared" si="51"/>
        <v>4.9983874340444448E-2</v>
      </c>
      <c r="P314" s="30">
        <f t="shared" si="52"/>
        <v>6.6313429896000003E-2</v>
      </c>
      <c r="Q314" s="30">
        <f t="shared" si="53"/>
        <v>8.4845429895999996E-2</v>
      </c>
      <c r="R314" s="30">
        <f t="shared" si="54"/>
        <v>0.147353429896</v>
      </c>
      <c r="S314" s="30">
        <f t="shared" si="55"/>
        <v>0.18902542989600002</v>
      </c>
      <c r="U314" s="79">
        <f t="shared" si="82"/>
        <v>29</v>
      </c>
      <c r="V314" s="30">
        <f t="shared" si="56"/>
        <v>3.6867735685E-2</v>
      </c>
      <c r="W314" s="30">
        <f t="shared" si="57"/>
        <v>3.9772402351666666E-2</v>
      </c>
      <c r="X314" s="30">
        <f t="shared" si="58"/>
        <v>4.1805402351666666E-2</v>
      </c>
      <c r="Y314" s="30">
        <f t="shared" si="59"/>
        <v>4.803901346277778E-2</v>
      </c>
      <c r="Z314" s="30">
        <f t="shared" si="60"/>
        <v>6.4333735685000004E-2</v>
      </c>
      <c r="AA314" s="30">
        <f t="shared" si="61"/>
        <v>8.2890735684999994E-2</v>
      </c>
      <c r="AB314" s="30">
        <f t="shared" si="62"/>
        <v>0.14446673568500001</v>
      </c>
      <c r="AC314" s="30">
        <f t="shared" si="63"/>
        <v>0.18551740235166669</v>
      </c>
      <c r="AE314" s="79">
        <f t="shared" si="83"/>
        <v>29</v>
      </c>
      <c r="AF314" s="30">
        <f t="shared" si="64"/>
        <v>4.2405919610705882E-2</v>
      </c>
      <c r="AG314" s="30">
        <f t="shared" si="65"/>
        <v>4.5262174512666668E-2</v>
      </c>
      <c r="AH314" s="30">
        <f t="shared" si="66"/>
        <v>4.7284174512666671E-2</v>
      </c>
      <c r="AI314" s="30">
        <f t="shared" si="67"/>
        <v>5.3586507845999998E-2</v>
      </c>
      <c r="AJ314" s="30">
        <f t="shared" si="68"/>
        <v>6.9785507846000003E-2</v>
      </c>
      <c r="AK314" s="30">
        <f t="shared" si="69"/>
        <v>8.8283507846000003E-2</v>
      </c>
      <c r="AL314" s="30">
        <f t="shared" si="70"/>
        <v>0.14896850784599999</v>
      </c>
      <c r="AM314" s="30">
        <f t="shared" si="71"/>
        <v>0.18942517451266666</v>
      </c>
      <c r="AO314" s="79">
        <f t="shared" si="84"/>
        <v>29</v>
      </c>
      <c r="AP314" s="30">
        <f t="shared" si="8"/>
        <v>4.0186483725764707E-2</v>
      </c>
      <c r="AQ314" s="30">
        <f t="shared" si="9"/>
        <v>4.299862098066666E-2</v>
      </c>
      <c r="AR314" s="30">
        <f t="shared" si="10"/>
        <v>4.5002287647333328E-2</v>
      </c>
      <c r="AS314" s="30">
        <f t="shared" si="11"/>
        <v>5.1426454313999996E-2</v>
      </c>
      <c r="AT314" s="30">
        <f t="shared" si="12"/>
        <v>6.7580954313999991E-2</v>
      </c>
      <c r="AU314" s="30">
        <f t="shared" si="13"/>
        <v>8.5949954314000002E-2</v>
      </c>
      <c r="AV314" s="30">
        <f t="shared" si="14"/>
        <v>0.145711954314</v>
      </c>
      <c r="AW314" s="30">
        <f t="shared" si="15"/>
        <v>0.18555328764733336</v>
      </c>
      <c r="AY314" s="79">
        <f t="shared" si="85"/>
        <v>29</v>
      </c>
      <c r="AZ314" s="104">
        <f t="shared" ca="1" si="72"/>
        <v>4.1385352331411759E-2</v>
      </c>
      <c r="BA314" s="104">
        <f t="shared" ca="1" si="73"/>
        <v>4.4140195468666668E-2</v>
      </c>
      <c r="BB314" s="104">
        <f t="shared" ca="1" si="74"/>
        <v>4.6110195468666668E-2</v>
      </c>
      <c r="BC314" s="104">
        <f t="shared" ca="1" si="75"/>
        <v>5.2681528801999999E-2</v>
      </c>
      <c r="BD314" s="104">
        <f t="shared" ca="1" si="76"/>
        <v>6.8762528801999998E-2</v>
      </c>
      <c r="BE314" s="104">
        <f t="shared" ca="1" si="77"/>
        <v>8.6837528801999991E-2</v>
      </c>
      <c r="BF314" s="104">
        <f t="shared" ca="1" si="78"/>
        <v>0.14559252880199999</v>
      </c>
      <c r="BG314" s="104">
        <f t="shared" ca="1" si="79"/>
        <v>0.184762528802</v>
      </c>
      <c r="BI314" s="79">
        <f t="shared" si="86"/>
        <v>29</v>
      </c>
      <c r="BJ314" s="104">
        <f t="shared" ca="1" si="16"/>
        <v>3.7560317761176472E-2</v>
      </c>
      <c r="BK314" s="104">
        <f t="shared" ca="1" si="17"/>
        <v>4.0302298153333332E-2</v>
      </c>
      <c r="BL314" s="104">
        <f t="shared" ca="1" si="18"/>
        <v>4.2224631486666664E-2</v>
      </c>
      <c r="BM314" s="104">
        <f t="shared" ca="1" si="19"/>
        <v>4.8966131486666668E-2</v>
      </c>
      <c r="BN314" s="104">
        <f t="shared" ca="1" si="20"/>
        <v>6.5047964819999998E-2</v>
      </c>
      <c r="BO314" s="104">
        <f t="shared" ca="1" si="21"/>
        <v>8.2916964819999994E-2</v>
      </c>
      <c r="BP314" s="104">
        <f t="shared" ca="1" si="22"/>
        <v>0.14109496482</v>
      </c>
      <c r="BQ314" s="104">
        <f t="shared" ca="1" si="23"/>
        <v>0.17988029815333331</v>
      </c>
      <c r="BS314" s="79">
        <f t="shared" si="87"/>
        <v>29</v>
      </c>
      <c r="BT314" s="104">
        <f t="shared" ca="1" si="24"/>
        <v>3.4596509873705883E-2</v>
      </c>
      <c r="BU314" s="104">
        <f t="shared" ca="1" si="25"/>
        <v>3.7354098108999999E-2</v>
      </c>
      <c r="BV314" s="104">
        <f t="shared" ca="1" si="26"/>
        <v>3.9221431442333338E-2</v>
      </c>
      <c r="BW314" s="104">
        <f t="shared" ca="1" si="27"/>
        <v>4.6067486997888887E-2</v>
      </c>
      <c r="BX314" s="104">
        <f t="shared" ca="1" si="28"/>
        <v>6.2084098109000001E-2</v>
      </c>
      <c r="BY314" s="104">
        <f t="shared" ca="1" si="29"/>
        <v>7.9587098108999998E-2</v>
      </c>
      <c r="BZ314" s="104">
        <f t="shared" ca="1" si="30"/>
        <v>0.136922098109</v>
      </c>
      <c r="CA314" s="104">
        <f t="shared" ca="1" si="31"/>
        <v>0.17514543144233333</v>
      </c>
      <c r="CC314" s="79">
        <f t="shared" si="88"/>
        <v>29</v>
      </c>
      <c r="CD314" s="104">
        <f t="shared" ca="1" si="32"/>
        <v>3.4754611343941179E-2</v>
      </c>
      <c r="CE314" s="104">
        <f t="shared" ca="1" si="33"/>
        <v>3.753539565766667E-2</v>
      </c>
      <c r="CF314" s="104">
        <f t="shared" ca="1" si="34"/>
        <v>3.9351395657666668E-2</v>
      </c>
      <c r="CG314" s="104">
        <f t="shared" ca="1" si="35"/>
        <v>4.6271673435444444E-2</v>
      </c>
      <c r="CH314" s="104">
        <f t="shared" ca="1" si="36"/>
        <v>6.2054728991000008E-2</v>
      </c>
      <c r="CI314" s="104">
        <f t="shared" ca="1" si="37"/>
        <v>7.9249728990999996E-2</v>
      </c>
      <c r="CJ314" s="104">
        <f t="shared" ca="1" si="38"/>
        <v>0.13536172899099999</v>
      </c>
      <c r="CK314" s="104">
        <f t="shared" ca="1" si="39"/>
        <v>0.17276972899099999</v>
      </c>
    </row>
    <row r="315" spans="1:89" x14ac:dyDescent="0.25">
      <c r="A315" s="79">
        <f t="shared" si="80"/>
        <v>30</v>
      </c>
      <c r="B315" s="30">
        <f t="shared" si="40"/>
        <v>4.3256606999128734E-2</v>
      </c>
      <c r="C315" s="30">
        <f t="shared" si="41"/>
        <v>4.6467994475762234E-2</v>
      </c>
      <c r="D315" s="30">
        <f t="shared" si="42"/>
        <v>4.8452669725891864E-2</v>
      </c>
      <c r="E315" s="30">
        <f t="shared" si="43"/>
        <v>5.4583510207185354E-2</v>
      </c>
      <c r="F315" s="30">
        <f t="shared" si="44"/>
        <v>7.0941163433576829E-2</v>
      </c>
      <c r="G315" s="30">
        <f t="shared" si="45"/>
        <v>8.9493684980213817E-2</v>
      </c>
      <c r="H315" s="30">
        <f t="shared" si="46"/>
        <v>0.15242768205963886</v>
      </c>
      <c r="I315" s="30">
        <f t="shared" si="47"/>
        <v>0.19438368011258889</v>
      </c>
      <c r="K315" s="79">
        <f t="shared" si="81"/>
        <v>30</v>
      </c>
      <c r="L315" s="30">
        <f t="shared" si="48"/>
        <v>3.9318015379647062E-2</v>
      </c>
      <c r="M315" s="30">
        <f t="shared" si="49"/>
        <v>4.2219721262E-2</v>
      </c>
      <c r="N315" s="30">
        <f t="shared" si="50"/>
        <v>4.4216521262E-2</v>
      </c>
      <c r="O315" s="30">
        <f t="shared" si="51"/>
        <v>5.0333054595333326E-2</v>
      </c>
      <c r="P315" s="30">
        <f t="shared" si="52"/>
        <v>6.6585721262000006E-2</v>
      </c>
      <c r="Q315" s="30">
        <f t="shared" si="53"/>
        <v>8.5117721261999998E-2</v>
      </c>
      <c r="R315" s="30">
        <f t="shared" si="54"/>
        <v>0.14762572126199999</v>
      </c>
      <c r="S315" s="30">
        <f t="shared" si="55"/>
        <v>0.18929772126200001</v>
      </c>
      <c r="U315" s="79">
        <f t="shared" si="82"/>
        <v>30</v>
      </c>
      <c r="V315" s="30">
        <f t="shared" si="56"/>
        <v>3.7090834816E-2</v>
      </c>
      <c r="W315" s="30">
        <f t="shared" si="57"/>
        <v>3.9983034816000004E-2</v>
      </c>
      <c r="X315" s="30">
        <f t="shared" si="58"/>
        <v>4.1988234816000003E-2</v>
      </c>
      <c r="Y315" s="30">
        <f t="shared" si="59"/>
        <v>4.8199168149333338E-2</v>
      </c>
      <c r="Z315" s="30">
        <f t="shared" si="60"/>
        <v>6.4413834816000007E-2</v>
      </c>
      <c r="AA315" s="30">
        <f t="shared" si="61"/>
        <v>8.2970834815999997E-2</v>
      </c>
      <c r="AB315" s="30">
        <f t="shared" si="62"/>
        <v>0.144546834816</v>
      </c>
      <c r="AC315" s="30">
        <f t="shared" si="63"/>
        <v>0.18559750148266668</v>
      </c>
      <c r="AE315" s="79">
        <f t="shared" si="83"/>
        <v>30</v>
      </c>
      <c r="AF315" s="30">
        <f t="shared" si="64"/>
        <v>4.2521114554941175E-2</v>
      </c>
      <c r="AG315" s="30">
        <f t="shared" si="65"/>
        <v>4.5361432202E-2</v>
      </c>
      <c r="AH315" s="30">
        <f t="shared" si="66"/>
        <v>4.7356032201999999E-2</v>
      </c>
      <c r="AI315" s="30">
        <f t="shared" si="67"/>
        <v>5.3638232202000008E-2</v>
      </c>
      <c r="AJ315" s="30">
        <f t="shared" si="68"/>
        <v>6.9754232201999999E-2</v>
      </c>
      <c r="AK315" s="30">
        <f t="shared" si="69"/>
        <v>8.8252232202E-2</v>
      </c>
      <c r="AL315" s="30">
        <f t="shared" si="70"/>
        <v>0.148937232202</v>
      </c>
      <c r="AM315" s="30">
        <f t="shared" si="71"/>
        <v>0.18939389886866667</v>
      </c>
      <c r="AO315" s="79">
        <f t="shared" si="84"/>
        <v>30</v>
      </c>
      <c r="AP315" s="30">
        <f t="shared" si="8"/>
        <v>4.0429410911352943E-2</v>
      </c>
      <c r="AQ315" s="30">
        <f t="shared" si="9"/>
        <v>4.3221705028999996E-2</v>
      </c>
      <c r="AR315" s="30">
        <f t="shared" si="10"/>
        <v>4.5198505028999997E-2</v>
      </c>
      <c r="AS315" s="30">
        <f t="shared" si="11"/>
        <v>5.1605705028999999E-2</v>
      </c>
      <c r="AT315" s="30">
        <f t="shared" si="12"/>
        <v>6.7673705028999998E-2</v>
      </c>
      <c r="AU315" s="30">
        <f t="shared" si="13"/>
        <v>8.6042705029000008E-2</v>
      </c>
      <c r="AV315" s="30">
        <f t="shared" si="14"/>
        <v>0.145804705029</v>
      </c>
      <c r="AW315" s="30">
        <f t="shared" si="15"/>
        <v>0.18564603836233334</v>
      </c>
      <c r="AY315" s="79">
        <f t="shared" si="85"/>
        <v>30</v>
      </c>
      <c r="AZ315" s="104">
        <f t="shared" ca="1" si="72"/>
        <v>4.1719872019882351E-2</v>
      </c>
      <c r="BA315" s="104">
        <f t="shared" ca="1" si="73"/>
        <v>4.4452107313999997E-2</v>
      </c>
      <c r="BB315" s="104">
        <f t="shared" ca="1" si="74"/>
        <v>4.6394107313999997E-2</v>
      </c>
      <c r="BC315" s="104">
        <f t="shared" ca="1" si="75"/>
        <v>5.2951107314000004E-2</v>
      </c>
      <c r="BD315" s="104">
        <f t="shared" ca="1" si="76"/>
        <v>6.8942107313999995E-2</v>
      </c>
      <c r="BE315" s="104">
        <f t="shared" ca="1" si="77"/>
        <v>8.7017107313999989E-2</v>
      </c>
      <c r="BF315" s="104">
        <f t="shared" ca="1" si="78"/>
        <v>0.145772107314</v>
      </c>
      <c r="BG315" s="104">
        <f t="shared" ca="1" si="79"/>
        <v>0.18494210731399999</v>
      </c>
      <c r="BI315" s="79">
        <f t="shared" si="86"/>
        <v>30</v>
      </c>
      <c r="BJ315" s="104">
        <f t="shared" ca="1" si="16"/>
        <v>3.7860737185235298E-2</v>
      </c>
      <c r="BK315" s="104">
        <f t="shared" ca="1" si="17"/>
        <v>4.0579266597000001E-2</v>
      </c>
      <c r="BL315" s="104">
        <f t="shared" ca="1" si="18"/>
        <v>4.2472066597000008E-2</v>
      </c>
      <c r="BM315" s="104">
        <f t="shared" ca="1" si="19"/>
        <v>4.9202266596999999E-2</v>
      </c>
      <c r="BN315" s="104">
        <f t="shared" ca="1" si="20"/>
        <v>6.5189266597000001E-2</v>
      </c>
      <c r="BO315" s="104">
        <f t="shared" ca="1" si="21"/>
        <v>8.3058266596999997E-2</v>
      </c>
      <c r="BP315" s="104">
        <f t="shared" ca="1" si="22"/>
        <v>0.141236266597</v>
      </c>
      <c r="BQ315" s="104">
        <f t="shared" ca="1" si="23"/>
        <v>0.18002159993033331</v>
      </c>
      <c r="BS315" s="79">
        <f t="shared" si="87"/>
        <v>30</v>
      </c>
      <c r="BT315" s="104">
        <f t="shared" ca="1" si="24"/>
        <v>3.4952017632941174E-2</v>
      </c>
      <c r="BU315" s="104">
        <f t="shared" ca="1" si="25"/>
        <v>3.7687335279999998E-2</v>
      </c>
      <c r="BV315" s="104">
        <f t="shared" ca="1" si="26"/>
        <v>3.9522135279999995E-2</v>
      </c>
      <c r="BW315" s="104">
        <f t="shared" ca="1" si="27"/>
        <v>4.6359801946666668E-2</v>
      </c>
      <c r="BX315" s="104">
        <f t="shared" ca="1" si="28"/>
        <v>6.2276135279999999E-2</v>
      </c>
      <c r="BY315" s="104">
        <f t="shared" ca="1" si="29"/>
        <v>7.9779135279999996E-2</v>
      </c>
      <c r="BZ315" s="104">
        <f t="shared" ca="1" si="30"/>
        <v>0.13711413527999999</v>
      </c>
      <c r="CA315" s="104">
        <f t="shared" ca="1" si="31"/>
        <v>0.17533746861333332</v>
      </c>
      <c r="CC315" s="79">
        <f t="shared" si="88"/>
        <v>30</v>
      </c>
      <c r="CD315" s="104">
        <f t="shared" ca="1" si="32"/>
        <v>3.4941004608588233E-2</v>
      </c>
      <c r="CE315" s="104">
        <f t="shared" ca="1" si="33"/>
        <v>3.7701828138E-2</v>
      </c>
      <c r="CF315" s="104">
        <f t="shared" ca="1" si="34"/>
        <v>3.9482428138E-2</v>
      </c>
      <c r="CG315" s="104">
        <f t="shared" ca="1" si="35"/>
        <v>4.6397161471333333E-2</v>
      </c>
      <c r="CH315" s="104">
        <f t="shared" ca="1" si="36"/>
        <v>6.2073828138000005E-2</v>
      </c>
      <c r="CI315" s="104">
        <f t="shared" ca="1" si="37"/>
        <v>7.9268828138E-2</v>
      </c>
      <c r="CJ315" s="104">
        <f t="shared" ca="1" si="38"/>
        <v>0.13538082813800001</v>
      </c>
      <c r="CK315" s="104">
        <f t="shared" ca="1" si="39"/>
        <v>0.17278882813800001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"/>
  <sheetViews>
    <sheetView zoomScale="85" zoomScaleNormal="85" workbookViewId="0">
      <selection activeCell="B1" sqref="B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"/>
  <sheetViews>
    <sheetView topLeftCell="A709" zoomScale="85" zoomScaleNormal="85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"/>
  <sheetViews>
    <sheetView zoomScale="85" zoomScaleNormal="85" workbookViewId="0">
      <selection activeCell="Z394" sqref="Z39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72"/>
  <sheetViews>
    <sheetView tabSelected="1" workbookViewId="0">
      <selection activeCell="L2" sqref="L2"/>
    </sheetView>
  </sheetViews>
  <sheetFormatPr defaultRowHeight="15" x14ac:dyDescent="0.25"/>
  <cols>
    <col min="1" max="1" width="10.7109375" customWidth="1"/>
    <col min="12" max="12" width="3" customWidth="1"/>
    <col min="13" max="13" width="11.42578125" customWidth="1"/>
    <col min="24" max="24" width="2.5703125" customWidth="1"/>
    <col min="25" max="25" width="11.42578125" customWidth="1"/>
    <col min="36" max="36" width="11" customWidth="1"/>
  </cols>
  <sheetData>
    <row r="1" spans="1:37" s="63" customFormat="1" x14ac:dyDescent="0.25">
      <c r="A1" s="64" t="s">
        <v>121</v>
      </c>
      <c r="B1" s="64"/>
      <c r="C1" s="64"/>
      <c r="D1" s="64"/>
      <c r="E1" s="64"/>
      <c r="F1" s="64"/>
      <c r="G1" s="65"/>
      <c r="H1" s="65"/>
      <c r="I1" s="65"/>
      <c r="J1" s="65"/>
      <c r="K1" s="65"/>
      <c r="M1" s="64" t="s">
        <v>131</v>
      </c>
      <c r="N1" s="64"/>
      <c r="O1" s="64"/>
      <c r="P1" s="64"/>
      <c r="Q1" s="64"/>
      <c r="R1" s="64"/>
      <c r="S1" s="65"/>
      <c r="T1" s="65"/>
      <c r="U1" s="65"/>
      <c r="V1" s="65"/>
      <c r="W1" s="65"/>
      <c r="Y1" s="66" t="s">
        <v>126</v>
      </c>
      <c r="Z1" s="66"/>
      <c r="AA1" s="66"/>
      <c r="AB1" s="66"/>
      <c r="AC1" s="66"/>
      <c r="AD1" s="66"/>
      <c r="AE1" s="66"/>
      <c r="AF1" s="66"/>
    </row>
    <row r="2" spans="1:37" x14ac:dyDescent="0.25">
      <c r="A2" s="45" t="s">
        <v>0</v>
      </c>
      <c r="B2" s="46" t="s">
        <v>31</v>
      </c>
      <c r="C2" s="47"/>
      <c r="D2" s="47"/>
      <c r="E2" s="47"/>
      <c r="F2" s="47"/>
      <c r="G2" s="47"/>
      <c r="H2" s="47"/>
      <c r="I2" s="47"/>
      <c r="J2" s="47"/>
      <c r="K2" s="48"/>
      <c r="L2" s="3"/>
      <c r="M2" s="22" t="s">
        <v>0</v>
      </c>
      <c r="N2" s="126" t="s">
        <v>27</v>
      </c>
      <c r="O2" s="126"/>
      <c r="P2" s="126"/>
      <c r="Q2" s="126"/>
      <c r="R2" s="126"/>
      <c r="S2" s="126"/>
      <c r="T2" s="126"/>
      <c r="U2" s="126"/>
      <c r="V2" s="126"/>
      <c r="W2" s="126"/>
      <c r="X2" s="3"/>
      <c r="Y2" s="22" t="s">
        <v>0</v>
      </c>
      <c r="Z2" s="126" t="s">
        <v>27</v>
      </c>
      <c r="AA2" s="126"/>
      <c r="AB2" s="126"/>
      <c r="AC2" s="126"/>
      <c r="AD2" s="126"/>
      <c r="AE2" s="126"/>
      <c r="AF2" s="126"/>
      <c r="AG2" s="126"/>
      <c r="AH2" s="126"/>
      <c r="AI2" s="126"/>
      <c r="AJ2" s="27"/>
      <c r="AK2" s="3"/>
    </row>
    <row r="3" spans="1:37" x14ac:dyDescent="0.25">
      <c r="A3" s="49" t="s">
        <v>30</v>
      </c>
      <c r="B3" s="50">
        <v>1</v>
      </c>
      <c r="C3" s="50">
        <v>2</v>
      </c>
      <c r="D3" s="50">
        <v>3</v>
      </c>
      <c r="E3" s="50">
        <v>4</v>
      </c>
      <c r="F3" s="50">
        <v>5</v>
      </c>
      <c r="G3" s="50">
        <v>6</v>
      </c>
      <c r="H3" s="50">
        <v>7</v>
      </c>
      <c r="I3" s="50">
        <v>8</v>
      </c>
      <c r="J3" s="50">
        <v>9</v>
      </c>
      <c r="K3" s="50">
        <v>10</v>
      </c>
      <c r="L3" s="3"/>
      <c r="M3" s="23" t="s">
        <v>22</v>
      </c>
      <c r="N3" s="106">
        <v>1</v>
      </c>
      <c r="O3" s="106">
        <f>N3+1</f>
        <v>2</v>
      </c>
      <c r="P3" s="106">
        <f t="shared" ref="P3:W3" si="0">O3+1</f>
        <v>3</v>
      </c>
      <c r="Q3" s="106">
        <f t="shared" si="0"/>
        <v>4</v>
      </c>
      <c r="R3" s="106">
        <f t="shared" si="0"/>
        <v>5</v>
      </c>
      <c r="S3" s="106">
        <f t="shared" si="0"/>
        <v>6</v>
      </c>
      <c r="T3" s="106">
        <f t="shared" si="0"/>
        <v>7</v>
      </c>
      <c r="U3" s="106">
        <f t="shared" si="0"/>
        <v>8</v>
      </c>
      <c r="V3" s="106">
        <f t="shared" si="0"/>
        <v>9</v>
      </c>
      <c r="W3" s="106">
        <f t="shared" si="0"/>
        <v>10</v>
      </c>
      <c r="X3" s="3"/>
      <c r="Y3" s="23" t="s">
        <v>22</v>
      </c>
      <c r="Z3" s="106">
        <v>1</v>
      </c>
      <c r="AA3" s="106">
        <f>Z3+1</f>
        <v>2</v>
      </c>
      <c r="AB3" s="106">
        <f t="shared" ref="AB3:AI3" si="1">AA3+1</f>
        <v>3</v>
      </c>
      <c r="AC3" s="106">
        <f t="shared" si="1"/>
        <v>4</v>
      </c>
      <c r="AD3" s="106">
        <f t="shared" si="1"/>
        <v>5</v>
      </c>
      <c r="AE3" s="106">
        <f t="shared" si="1"/>
        <v>6</v>
      </c>
      <c r="AF3" s="106">
        <f t="shared" si="1"/>
        <v>7</v>
      </c>
      <c r="AG3" s="106">
        <f t="shared" si="1"/>
        <v>8</v>
      </c>
      <c r="AH3" s="106">
        <f t="shared" si="1"/>
        <v>9</v>
      </c>
      <c r="AI3" s="106">
        <f t="shared" si="1"/>
        <v>10</v>
      </c>
      <c r="AJ3" s="107" t="s">
        <v>23</v>
      </c>
      <c r="AK3" s="3"/>
    </row>
    <row r="4" spans="1:37" x14ac:dyDescent="0.25">
      <c r="A4" s="51" t="s">
        <v>29</v>
      </c>
      <c r="B4" s="52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51" t="s">
        <v>8</v>
      </c>
      <c r="J4" s="51" t="s">
        <v>9</v>
      </c>
      <c r="K4" s="51" t="s">
        <v>10</v>
      </c>
      <c r="L4" s="3"/>
      <c r="M4" s="24" t="s">
        <v>29</v>
      </c>
      <c r="N4" s="106" t="s">
        <v>1</v>
      </c>
      <c r="O4" s="106" t="s">
        <v>2</v>
      </c>
      <c r="P4" s="106" t="s">
        <v>3</v>
      </c>
      <c r="Q4" s="106" t="s">
        <v>4</v>
      </c>
      <c r="R4" s="106" t="s">
        <v>5</v>
      </c>
      <c r="S4" s="106" t="s">
        <v>6</v>
      </c>
      <c r="T4" s="106" t="s">
        <v>7</v>
      </c>
      <c r="U4" s="106" t="s">
        <v>8</v>
      </c>
      <c r="V4" s="106" t="s">
        <v>9</v>
      </c>
      <c r="W4" s="106" t="s">
        <v>10</v>
      </c>
      <c r="X4" s="3"/>
      <c r="Y4" s="24" t="s">
        <v>29</v>
      </c>
      <c r="Z4" s="106" t="s">
        <v>1</v>
      </c>
      <c r="AA4" s="106" t="s">
        <v>2</v>
      </c>
      <c r="AB4" s="106" t="s">
        <v>3</v>
      </c>
      <c r="AC4" s="106" t="s">
        <v>4</v>
      </c>
      <c r="AD4" s="106" t="s">
        <v>5</v>
      </c>
      <c r="AE4" s="106" t="s">
        <v>6</v>
      </c>
      <c r="AF4" s="106" t="s">
        <v>7</v>
      </c>
      <c r="AG4" s="106" t="s">
        <v>8</v>
      </c>
      <c r="AH4" s="106" t="s">
        <v>9</v>
      </c>
      <c r="AI4" s="106" t="s">
        <v>10</v>
      </c>
      <c r="AJ4" s="107" t="s">
        <v>32</v>
      </c>
      <c r="AK4" s="3"/>
    </row>
    <row r="5" spans="1:37" x14ac:dyDescent="0.25">
      <c r="A5" s="51">
        <v>1</v>
      </c>
      <c r="B5" s="40">
        <v>27.164999999999999</v>
      </c>
      <c r="C5" s="40">
        <v>36.385000000000005</v>
      </c>
      <c r="D5" s="40">
        <v>45.605000000000004</v>
      </c>
      <c r="E5" s="40">
        <v>52.03</v>
      </c>
      <c r="F5" s="40">
        <v>58.454999999999998</v>
      </c>
      <c r="G5" s="40">
        <v>64.88</v>
      </c>
      <c r="H5" s="40">
        <v>81.76166666666667</v>
      </c>
      <c r="I5" s="40">
        <v>98.643333333333345</v>
      </c>
      <c r="J5" s="40">
        <v>115.52500000000001</v>
      </c>
      <c r="K5" s="42">
        <v>226.16416666666669</v>
      </c>
      <c r="L5" s="3"/>
      <c r="M5" s="106">
        <v>1</v>
      </c>
      <c r="N5" s="40">
        <v>32.36</v>
      </c>
      <c r="O5" s="40">
        <v>40.402500000000003</v>
      </c>
      <c r="P5" s="40">
        <v>48.445000000000007</v>
      </c>
      <c r="Q5" s="40">
        <v>53.508333333333333</v>
      </c>
      <c r="R5" s="40">
        <v>58.571666666666665</v>
      </c>
      <c r="S5" s="40">
        <v>63.634999999999991</v>
      </c>
      <c r="T5" s="40">
        <v>76.926666666666662</v>
      </c>
      <c r="U5" s="40">
        <v>90.21833333333332</v>
      </c>
      <c r="V5" s="40">
        <v>103.50999999999999</v>
      </c>
      <c r="W5" s="42">
        <v>196.11666666666665</v>
      </c>
      <c r="X5" s="3"/>
      <c r="Y5" s="106">
        <v>1</v>
      </c>
      <c r="Z5" s="44">
        <f>N5-B5</f>
        <v>5.1950000000000003</v>
      </c>
      <c r="AA5" s="44">
        <f t="shared" ref="AA5:AI20" si="2">O5-C5</f>
        <v>4.0174999999999983</v>
      </c>
      <c r="AB5" s="44">
        <f t="shared" si="2"/>
        <v>2.8400000000000034</v>
      </c>
      <c r="AC5" s="44">
        <f t="shared" si="2"/>
        <v>1.4783333333333317</v>
      </c>
      <c r="AD5" s="44">
        <f t="shared" si="2"/>
        <v>0.11666666666666714</v>
      </c>
      <c r="AE5" s="44">
        <f t="shared" si="2"/>
        <v>-1.2450000000000045</v>
      </c>
      <c r="AF5" s="44">
        <f t="shared" si="2"/>
        <v>-4.835000000000008</v>
      </c>
      <c r="AG5" s="44">
        <f t="shared" si="2"/>
        <v>-8.4250000000000256</v>
      </c>
      <c r="AH5" s="44">
        <f t="shared" si="2"/>
        <v>-12.015000000000015</v>
      </c>
      <c r="AI5" s="44">
        <f t="shared" si="2"/>
        <v>-30.047500000000042</v>
      </c>
      <c r="AJ5" s="44">
        <f>AVERAGE(Z5:AI5)</f>
        <v>-4.2920000000000096</v>
      </c>
      <c r="AK5" s="3"/>
    </row>
    <row r="6" spans="1:37" x14ac:dyDescent="0.25">
      <c r="A6" s="50">
        <v>2</v>
      </c>
      <c r="B6" s="40">
        <v>29.29</v>
      </c>
      <c r="C6" s="40">
        <v>41.784999999999997</v>
      </c>
      <c r="D6" s="40">
        <v>54.28</v>
      </c>
      <c r="E6" s="40">
        <v>61.036666666666669</v>
      </c>
      <c r="F6" s="40">
        <v>67.793333333333337</v>
      </c>
      <c r="G6" s="40">
        <v>74.55</v>
      </c>
      <c r="H6" s="40">
        <v>93.813333333333333</v>
      </c>
      <c r="I6" s="40">
        <v>113.07666666666667</v>
      </c>
      <c r="J6" s="40">
        <v>132.34</v>
      </c>
      <c r="K6" s="42">
        <v>234.57166666666666</v>
      </c>
      <c r="L6" s="3"/>
      <c r="M6" s="106">
        <v>2</v>
      </c>
      <c r="N6" s="40">
        <v>33.26</v>
      </c>
      <c r="O6" s="40">
        <v>43.57</v>
      </c>
      <c r="P6" s="40">
        <v>53.88</v>
      </c>
      <c r="Q6" s="40">
        <v>59.526666666666664</v>
      </c>
      <c r="R6" s="40">
        <v>65.173333333333332</v>
      </c>
      <c r="S6" s="40">
        <v>70.819999999999993</v>
      </c>
      <c r="T6" s="40">
        <v>85.923333333333332</v>
      </c>
      <c r="U6" s="40">
        <v>101.02666666666666</v>
      </c>
      <c r="V6" s="40">
        <v>116.13</v>
      </c>
      <c r="W6" s="42">
        <v>202.42666666666665</v>
      </c>
      <c r="X6" s="3"/>
      <c r="Y6" s="106">
        <v>2</v>
      </c>
      <c r="Z6" s="44">
        <f t="shared" ref="Z6:AI35" si="3">N6-B6</f>
        <v>3.9699999999999989</v>
      </c>
      <c r="AA6" s="44">
        <f t="shared" si="2"/>
        <v>1.7850000000000037</v>
      </c>
      <c r="AB6" s="44">
        <f t="shared" si="2"/>
        <v>-0.39999999999999858</v>
      </c>
      <c r="AC6" s="44">
        <f t="shared" si="2"/>
        <v>-1.5100000000000051</v>
      </c>
      <c r="AD6" s="44">
        <f t="shared" si="2"/>
        <v>-2.6200000000000045</v>
      </c>
      <c r="AE6" s="44">
        <f t="shared" si="2"/>
        <v>-3.730000000000004</v>
      </c>
      <c r="AF6" s="44">
        <f t="shared" si="2"/>
        <v>-7.8900000000000006</v>
      </c>
      <c r="AG6" s="44">
        <f t="shared" si="2"/>
        <v>-12.050000000000011</v>
      </c>
      <c r="AH6" s="44">
        <f t="shared" si="2"/>
        <v>-16.210000000000008</v>
      </c>
      <c r="AI6" s="44">
        <f t="shared" si="2"/>
        <v>-32.14500000000001</v>
      </c>
      <c r="AJ6" s="44">
        <f>AVERAGE(Z6:AI6)</f>
        <v>-7.0800000000000036</v>
      </c>
      <c r="AK6" s="3"/>
    </row>
    <row r="7" spans="1:37" x14ac:dyDescent="0.25">
      <c r="A7" s="50">
        <v>3</v>
      </c>
      <c r="B7" s="40">
        <v>31.414999999999999</v>
      </c>
      <c r="C7" s="40">
        <v>47.185000000000002</v>
      </c>
      <c r="D7" s="40">
        <v>62.954999999999998</v>
      </c>
      <c r="E7" s="40">
        <v>70.043333333333337</v>
      </c>
      <c r="F7" s="40">
        <v>77.131666666666661</v>
      </c>
      <c r="G7" s="40">
        <v>84.22</v>
      </c>
      <c r="H7" s="40">
        <v>105.86499999999999</v>
      </c>
      <c r="I7" s="40">
        <v>127.50999999999999</v>
      </c>
      <c r="J7" s="40">
        <v>149.155</v>
      </c>
      <c r="K7" s="42">
        <v>242.97916666666669</v>
      </c>
      <c r="L7" s="3"/>
      <c r="M7" s="106">
        <v>3</v>
      </c>
      <c r="N7" s="40">
        <v>34.159999999999997</v>
      </c>
      <c r="O7" s="40">
        <v>46.737499999999997</v>
      </c>
      <c r="P7" s="40">
        <v>59.314999999999998</v>
      </c>
      <c r="Q7" s="40">
        <v>65.545000000000002</v>
      </c>
      <c r="R7" s="40">
        <v>71.774999999999991</v>
      </c>
      <c r="S7" s="40">
        <v>78.004999999999995</v>
      </c>
      <c r="T7" s="40">
        <v>94.92</v>
      </c>
      <c r="U7" s="40">
        <v>111.83500000000001</v>
      </c>
      <c r="V7" s="40">
        <v>128.75</v>
      </c>
      <c r="W7" s="42">
        <v>208.73666666666665</v>
      </c>
      <c r="X7" s="3"/>
      <c r="Y7" s="106">
        <v>3</v>
      </c>
      <c r="Z7" s="44">
        <f t="shared" si="3"/>
        <v>2.7449999999999974</v>
      </c>
      <c r="AA7" s="44">
        <f t="shared" si="2"/>
        <v>-0.44750000000000512</v>
      </c>
      <c r="AB7" s="44">
        <f t="shared" si="2"/>
        <v>-3.6400000000000006</v>
      </c>
      <c r="AC7" s="44">
        <f t="shared" si="2"/>
        <v>-4.4983333333333348</v>
      </c>
      <c r="AD7" s="44">
        <f t="shared" si="2"/>
        <v>-5.3566666666666691</v>
      </c>
      <c r="AE7" s="44">
        <f t="shared" si="2"/>
        <v>-6.2150000000000034</v>
      </c>
      <c r="AF7" s="44">
        <f t="shared" si="2"/>
        <v>-10.944999999999993</v>
      </c>
      <c r="AG7" s="44">
        <f t="shared" si="2"/>
        <v>-15.674999999999983</v>
      </c>
      <c r="AH7" s="44">
        <f t="shared" si="2"/>
        <v>-20.405000000000001</v>
      </c>
      <c r="AI7" s="44">
        <f t="shared" si="2"/>
        <v>-34.242500000000035</v>
      </c>
      <c r="AJ7" s="44">
        <f t="shared" ref="AJ7:AJ35" si="4">AVERAGE(Z7:AI7)</f>
        <v>-9.8680000000000039</v>
      </c>
      <c r="AK7" s="3"/>
    </row>
    <row r="8" spans="1:37" x14ac:dyDescent="0.25">
      <c r="A8" s="50">
        <v>4</v>
      </c>
      <c r="B8" s="40">
        <v>33.54</v>
      </c>
      <c r="C8" s="40">
        <v>52.584999999999994</v>
      </c>
      <c r="D8" s="40">
        <v>71.63</v>
      </c>
      <c r="E8" s="40">
        <v>79.05</v>
      </c>
      <c r="F8" s="40">
        <v>86.47</v>
      </c>
      <c r="G8" s="40">
        <v>93.89</v>
      </c>
      <c r="H8" s="40">
        <v>117.91666666666667</v>
      </c>
      <c r="I8" s="40">
        <v>141.94333333333333</v>
      </c>
      <c r="J8" s="40">
        <v>165.97</v>
      </c>
      <c r="K8" s="42">
        <v>251.38666666666666</v>
      </c>
      <c r="L8" s="3"/>
      <c r="M8" s="106">
        <v>4</v>
      </c>
      <c r="N8" s="40">
        <v>35.06</v>
      </c>
      <c r="O8" s="40">
        <v>49.905000000000001</v>
      </c>
      <c r="P8" s="40">
        <v>64.75</v>
      </c>
      <c r="Q8" s="40">
        <v>71.563333333333333</v>
      </c>
      <c r="R8" s="40">
        <v>78.376666666666665</v>
      </c>
      <c r="S8" s="40">
        <v>85.19</v>
      </c>
      <c r="T8" s="40">
        <v>103.91666666666667</v>
      </c>
      <c r="U8" s="40">
        <v>122.64333333333335</v>
      </c>
      <c r="V8" s="40">
        <v>141.37</v>
      </c>
      <c r="W8" s="42">
        <v>215.04666666666665</v>
      </c>
      <c r="X8" s="3"/>
      <c r="Y8" s="106">
        <v>4</v>
      </c>
      <c r="Z8" s="44">
        <f t="shared" si="3"/>
        <v>1.5200000000000031</v>
      </c>
      <c r="AA8" s="44">
        <f t="shared" si="2"/>
        <v>-2.6799999999999926</v>
      </c>
      <c r="AB8" s="44">
        <f t="shared" si="2"/>
        <v>-6.8799999999999955</v>
      </c>
      <c r="AC8" s="44">
        <f t="shared" si="2"/>
        <v>-7.4866666666666646</v>
      </c>
      <c r="AD8" s="44">
        <f t="shared" si="2"/>
        <v>-8.0933333333333337</v>
      </c>
      <c r="AE8" s="44">
        <f t="shared" si="2"/>
        <v>-8.7000000000000028</v>
      </c>
      <c r="AF8" s="44">
        <f t="shared" si="2"/>
        <v>-14</v>
      </c>
      <c r="AG8" s="44">
        <f t="shared" si="2"/>
        <v>-19.299999999999983</v>
      </c>
      <c r="AH8" s="44">
        <f t="shared" si="2"/>
        <v>-24.599999999999994</v>
      </c>
      <c r="AI8" s="44">
        <f t="shared" si="2"/>
        <v>-36.340000000000003</v>
      </c>
      <c r="AJ8" s="44">
        <f t="shared" si="4"/>
        <v>-12.655999999999997</v>
      </c>
      <c r="AK8" s="3"/>
    </row>
    <row r="9" spans="1:37" x14ac:dyDescent="0.25">
      <c r="A9" s="50">
        <v>5</v>
      </c>
      <c r="B9" s="40">
        <v>44.769999999999996</v>
      </c>
      <c r="C9" s="40">
        <v>58.572499999999998</v>
      </c>
      <c r="D9" s="40">
        <v>72.375</v>
      </c>
      <c r="E9" s="40">
        <v>81.583333333333329</v>
      </c>
      <c r="F9" s="40">
        <v>90.791666666666671</v>
      </c>
      <c r="G9" s="40">
        <v>100</v>
      </c>
      <c r="H9" s="40">
        <v>126.30500000000001</v>
      </c>
      <c r="I9" s="40">
        <v>152.61000000000001</v>
      </c>
      <c r="J9" s="40">
        <v>178.91500000000002</v>
      </c>
      <c r="K9" s="42">
        <v>257.85916666666668</v>
      </c>
      <c r="L9" s="3"/>
      <c r="M9" s="106">
        <v>5</v>
      </c>
      <c r="N9" s="40">
        <v>45.510000000000005</v>
      </c>
      <c r="O9" s="40">
        <v>55.482500000000002</v>
      </c>
      <c r="P9" s="40">
        <v>65.454999999999998</v>
      </c>
      <c r="Q9" s="40">
        <v>73.73</v>
      </c>
      <c r="R9" s="40">
        <v>82.004999999999995</v>
      </c>
      <c r="S9" s="40">
        <v>90.28</v>
      </c>
      <c r="T9" s="40">
        <v>111.91000000000001</v>
      </c>
      <c r="U9" s="40">
        <v>133.54000000000002</v>
      </c>
      <c r="V9" s="40">
        <v>155.17000000000002</v>
      </c>
      <c r="W9" s="42">
        <v>221.94666666666666</v>
      </c>
      <c r="X9" s="3"/>
      <c r="Y9" s="106">
        <v>5</v>
      </c>
      <c r="Z9" s="44">
        <f t="shared" si="3"/>
        <v>0.74000000000000909</v>
      </c>
      <c r="AA9" s="44">
        <f t="shared" si="2"/>
        <v>-3.0899999999999963</v>
      </c>
      <c r="AB9" s="44">
        <f t="shared" si="2"/>
        <v>-6.9200000000000017</v>
      </c>
      <c r="AC9" s="44">
        <f t="shared" si="2"/>
        <v>-7.8533333333333246</v>
      </c>
      <c r="AD9" s="44">
        <f t="shared" si="2"/>
        <v>-8.786666666666676</v>
      </c>
      <c r="AE9" s="44">
        <f t="shared" si="2"/>
        <v>-9.7199999999999989</v>
      </c>
      <c r="AF9" s="44">
        <f t="shared" si="2"/>
        <v>-14.394999999999996</v>
      </c>
      <c r="AG9" s="44">
        <f t="shared" si="2"/>
        <v>-19.069999999999993</v>
      </c>
      <c r="AH9" s="44">
        <f t="shared" si="2"/>
        <v>-23.745000000000005</v>
      </c>
      <c r="AI9" s="44">
        <f t="shared" si="2"/>
        <v>-35.912500000000023</v>
      </c>
      <c r="AJ9" s="44">
        <f t="shared" si="4"/>
        <v>-12.875249999999999</v>
      </c>
      <c r="AK9" s="3"/>
    </row>
    <row r="10" spans="1:37" x14ac:dyDescent="0.25">
      <c r="A10" s="50">
        <v>6</v>
      </c>
      <c r="B10" s="40">
        <v>56</v>
      </c>
      <c r="C10" s="40">
        <v>64.56</v>
      </c>
      <c r="D10" s="40">
        <v>73.12</v>
      </c>
      <c r="E10" s="40">
        <v>84.116666666666674</v>
      </c>
      <c r="F10" s="40">
        <v>95.11333333333333</v>
      </c>
      <c r="G10" s="40">
        <v>106.11</v>
      </c>
      <c r="H10" s="40">
        <v>134.69333333333333</v>
      </c>
      <c r="I10" s="40">
        <v>163.27666666666667</v>
      </c>
      <c r="J10" s="40">
        <v>191.86</v>
      </c>
      <c r="K10" s="42">
        <v>264.33166666666671</v>
      </c>
      <c r="L10" s="3"/>
      <c r="M10" s="106">
        <v>6</v>
      </c>
      <c r="N10" s="40">
        <v>55.96</v>
      </c>
      <c r="O10" s="40">
        <v>61.06</v>
      </c>
      <c r="P10" s="40">
        <v>66.16</v>
      </c>
      <c r="Q10" s="40">
        <v>75.896666666666661</v>
      </c>
      <c r="R10" s="40">
        <v>85.63333333333334</v>
      </c>
      <c r="S10" s="40">
        <v>95.37</v>
      </c>
      <c r="T10" s="40">
        <v>119.90333333333334</v>
      </c>
      <c r="U10" s="40">
        <v>144.43666666666667</v>
      </c>
      <c r="V10" s="40">
        <v>168.97</v>
      </c>
      <c r="W10" s="42">
        <v>228.84666666666664</v>
      </c>
      <c r="X10" s="3"/>
      <c r="Y10" s="106">
        <v>6</v>
      </c>
      <c r="Z10" s="44">
        <f t="shared" si="3"/>
        <v>-3.9999999999999147E-2</v>
      </c>
      <c r="AA10" s="44">
        <f t="shared" si="2"/>
        <v>-3.5</v>
      </c>
      <c r="AB10" s="44">
        <f t="shared" si="2"/>
        <v>-6.960000000000008</v>
      </c>
      <c r="AC10" s="44">
        <f t="shared" si="2"/>
        <v>-8.2200000000000131</v>
      </c>
      <c r="AD10" s="44">
        <f t="shared" si="2"/>
        <v>-9.4799999999999898</v>
      </c>
      <c r="AE10" s="44">
        <f t="shared" si="2"/>
        <v>-10.739999999999995</v>
      </c>
      <c r="AF10" s="44">
        <f t="shared" si="2"/>
        <v>-14.789999999999992</v>
      </c>
      <c r="AG10" s="44">
        <f t="shared" si="2"/>
        <v>-18.840000000000003</v>
      </c>
      <c r="AH10" s="44">
        <f t="shared" si="2"/>
        <v>-22.890000000000015</v>
      </c>
      <c r="AI10" s="44">
        <f t="shared" si="2"/>
        <v>-35.48500000000007</v>
      </c>
      <c r="AJ10" s="44">
        <f t="shared" si="4"/>
        <v>-13.094500000000007</v>
      </c>
      <c r="AK10" s="3"/>
    </row>
    <row r="11" spans="1:37" x14ac:dyDescent="0.25">
      <c r="A11" s="50">
        <v>7</v>
      </c>
      <c r="B11" s="40">
        <v>58.923333333333332</v>
      </c>
      <c r="C11" s="40">
        <v>68.213333333333338</v>
      </c>
      <c r="D11" s="40">
        <v>77.50333333333333</v>
      </c>
      <c r="E11" s="40">
        <v>89.12777777777778</v>
      </c>
      <c r="F11" s="40">
        <v>100.75222222222222</v>
      </c>
      <c r="G11" s="40">
        <v>112.37666666666667</v>
      </c>
      <c r="H11" s="40">
        <v>141.26222222222222</v>
      </c>
      <c r="I11" s="40">
        <v>170.14777777777778</v>
      </c>
      <c r="J11" s="40">
        <v>199.03333333333333</v>
      </c>
      <c r="K11" s="42">
        <v>267.91833333333335</v>
      </c>
      <c r="L11" s="3"/>
      <c r="M11" s="106">
        <v>7</v>
      </c>
      <c r="N11" s="40">
        <v>58.943333333333335</v>
      </c>
      <c r="O11" s="40">
        <v>65.298333333333332</v>
      </c>
      <c r="P11" s="40">
        <v>71.653333333333336</v>
      </c>
      <c r="Q11" s="40">
        <v>81.942222222222227</v>
      </c>
      <c r="R11" s="40">
        <v>92.231111111111105</v>
      </c>
      <c r="S11" s="40">
        <v>102.52</v>
      </c>
      <c r="T11" s="40">
        <v>127.07111111111111</v>
      </c>
      <c r="U11" s="40">
        <v>151.62222222222223</v>
      </c>
      <c r="V11" s="40">
        <v>176.17333333333335</v>
      </c>
      <c r="W11" s="42">
        <v>232.44833333333332</v>
      </c>
      <c r="X11" s="3"/>
      <c r="Y11" s="106">
        <v>7</v>
      </c>
      <c r="Z11" s="44">
        <f t="shared" si="3"/>
        <v>2.0000000000003126E-2</v>
      </c>
      <c r="AA11" s="44">
        <f t="shared" si="2"/>
        <v>-2.9150000000000063</v>
      </c>
      <c r="AB11" s="44">
        <f t="shared" si="2"/>
        <v>-5.8499999999999943</v>
      </c>
      <c r="AC11" s="44">
        <f t="shared" si="2"/>
        <v>-7.1855555555555526</v>
      </c>
      <c r="AD11" s="44">
        <f t="shared" si="2"/>
        <v>-8.5211111111111109</v>
      </c>
      <c r="AE11" s="44">
        <f t="shared" si="2"/>
        <v>-9.8566666666666691</v>
      </c>
      <c r="AF11" s="44">
        <f t="shared" si="2"/>
        <v>-14.191111111111113</v>
      </c>
      <c r="AG11" s="44">
        <f t="shared" si="2"/>
        <v>-18.525555555555542</v>
      </c>
      <c r="AH11" s="44">
        <f t="shared" si="2"/>
        <v>-22.859999999999985</v>
      </c>
      <c r="AI11" s="44">
        <f t="shared" si="2"/>
        <v>-35.470000000000027</v>
      </c>
      <c r="AJ11" s="44">
        <f t="shared" si="4"/>
        <v>-12.535499999999999</v>
      </c>
      <c r="AK11" s="3"/>
    </row>
    <row r="12" spans="1:37" x14ac:dyDescent="0.25">
      <c r="A12" s="50">
        <v>8</v>
      </c>
      <c r="B12" s="40">
        <v>61.846666666666664</v>
      </c>
      <c r="C12" s="40">
        <v>71.866666666666674</v>
      </c>
      <c r="D12" s="40">
        <v>81.88666666666667</v>
      </c>
      <c r="E12" s="40">
        <v>94.138888888888886</v>
      </c>
      <c r="F12" s="40">
        <v>106.39111111111112</v>
      </c>
      <c r="G12" s="40">
        <v>118.64333333333333</v>
      </c>
      <c r="H12" s="40">
        <v>147.83111111111111</v>
      </c>
      <c r="I12" s="40">
        <v>177.01888888888891</v>
      </c>
      <c r="J12" s="40">
        <v>206.20666666666668</v>
      </c>
      <c r="K12" s="42">
        <v>271.505</v>
      </c>
      <c r="L12" s="3"/>
      <c r="M12" s="106">
        <v>8</v>
      </c>
      <c r="N12" s="40">
        <v>61.926666666666662</v>
      </c>
      <c r="O12" s="40">
        <v>69.536666666666662</v>
      </c>
      <c r="P12" s="40">
        <v>77.146666666666661</v>
      </c>
      <c r="Q12" s="40">
        <v>87.987777777777779</v>
      </c>
      <c r="R12" s="40">
        <v>98.828888888888883</v>
      </c>
      <c r="S12" s="40">
        <v>109.67</v>
      </c>
      <c r="T12" s="40">
        <v>134.23888888888888</v>
      </c>
      <c r="U12" s="40">
        <v>158.80777777777777</v>
      </c>
      <c r="V12" s="40">
        <v>183.37666666666667</v>
      </c>
      <c r="W12" s="42">
        <v>236.04999999999998</v>
      </c>
      <c r="X12" s="3"/>
      <c r="Y12" s="106">
        <v>8</v>
      </c>
      <c r="Z12" s="44">
        <f t="shared" si="3"/>
        <v>7.9999999999998295E-2</v>
      </c>
      <c r="AA12" s="44">
        <f t="shared" si="2"/>
        <v>-2.3300000000000125</v>
      </c>
      <c r="AB12" s="44">
        <f t="shared" si="2"/>
        <v>-4.7400000000000091</v>
      </c>
      <c r="AC12" s="44">
        <f t="shared" si="2"/>
        <v>-6.1511111111111063</v>
      </c>
      <c r="AD12" s="44">
        <f t="shared" si="2"/>
        <v>-7.5622222222222319</v>
      </c>
      <c r="AE12" s="44">
        <f t="shared" si="2"/>
        <v>-8.9733333333333292</v>
      </c>
      <c r="AF12" s="44">
        <f t="shared" si="2"/>
        <v>-13.592222222222233</v>
      </c>
      <c r="AG12" s="44">
        <f t="shared" si="2"/>
        <v>-18.211111111111137</v>
      </c>
      <c r="AH12" s="44">
        <f t="shared" si="2"/>
        <v>-22.830000000000013</v>
      </c>
      <c r="AI12" s="44">
        <f t="shared" si="2"/>
        <v>-35.455000000000013</v>
      </c>
      <c r="AJ12" s="44">
        <f t="shared" si="4"/>
        <v>-11.976500000000009</v>
      </c>
      <c r="AK12" s="3"/>
    </row>
    <row r="13" spans="1:37" x14ac:dyDescent="0.25">
      <c r="A13" s="50">
        <v>9</v>
      </c>
      <c r="B13" s="40">
        <v>64.77</v>
      </c>
      <c r="C13" s="40">
        <v>75.52</v>
      </c>
      <c r="D13" s="40">
        <v>86.27</v>
      </c>
      <c r="E13" s="40">
        <v>99.149999999999991</v>
      </c>
      <c r="F13" s="40">
        <v>112.03</v>
      </c>
      <c r="G13" s="40">
        <v>124.91</v>
      </c>
      <c r="H13" s="40">
        <v>154.4</v>
      </c>
      <c r="I13" s="40">
        <v>183.89</v>
      </c>
      <c r="J13" s="40">
        <v>213.38</v>
      </c>
      <c r="K13" s="42">
        <v>275.0916666666667</v>
      </c>
      <c r="L13" s="3"/>
      <c r="M13" s="106">
        <v>9</v>
      </c>
      <c r="N13" s="40">
        <v>64.91</v>
      </c>
      <c r="O13" s="40">
        <v>73.775000000000006</v>
      </c>
      <c r="P13" s="40">
        <v>82.64</v>
      </c>
      <c r="Q13" s="40">
        <v>94.033333333333331</v>
      </c>
      <c r="R13" s="40">
        <v>105.42666666666666</v>
      </c>
      <c r="S13" s="40">
        <v>116.82</v>
      </c>
      <c r="T13" s="40">
        <v>141.40666666666667</v>
      </c>
      <c r="U13" s="40">
        <v>165.99333333333334</v>
      </c>
      <c r="V13" s="40">
        <v>190.58</v>
      </c>
      <c r="W13" s="42">
        <v>239.65166666666664</v>
      </c>
      <c r="X13" s="3"/>
      <c r="Y13" s="106">
        <v>9</v>
      </c>
      <c r="Z13" s="44">
        <f t="shared" si="3"/>
        <v>0.14000000000000057</v>
      </c>
      <c r="AA13" s="44">
        <f t="shared" si="2"/>
        <v>-1.7449999999999903</v>
      </c>
      <c r="AB13" s="44">
        <f t="shared" si="2"/>
        <v>-3.6299999999999955</v>
      </c>
      <c r="AC13" s="44">
        <f t="shared" si="2"/>
        <v>-5.11666666666666</v>
      </c>
      <c r="AD13" s="44">
        <f t="shared" si="2"/>
        <v>-6.6033333333333388</v>
      </c>
      <c r="AE13" s="44">
        <f t="shared" si="2"/>
        <v>-8.0900000000000034</v>
      </c>
      <c r="AF13" s="44">
        <f t="shared" si="2"/>
        <v>-12.993333333333339</v>
      </c>
      <c r="AG13" s="44">
        <f t="shared" si="2"/>
        <v>-17.896666666666647</v>
      </c>
      <c r="AH13" s="44">
        <f t="shared" si="2"/>
        <v>-22.799999999999983</v>
      </c>
      <c r="AI13" s="44">
        <f t="shared" si="2"/>
        <v>-35.440000000000055</v>
      </c>
      <c r="AJ13" s="44">
        <f t="shared" si="4"/>
        <v>-11.4175</v>
      </c>
      <c r="AK13" s="3"/>
    </row>
    <row r="14" spans="1:37" x14ac:dyDescent="0.25">
      <c r="A14" s="50">
        <v>10</v>
      </c>
      <c r="B14" s="40">
        <v>68.001666666666665</v>
      </c>
      <c r="C14" s="40">
        <v>79.298958333333331</v>
      </c>
      <c r="D14" s="40">
        <v>90.596249999999998</v>
      </c>
      <c r="E14" s="40">
        <v>103.20838888888889</v>
      </c>
      <c r="F14" s="40">
        <v>115.82052777777778</v>
      </c>
      <c r="G14" s="40">
        <v>128.43266666666668</v>
      </c>
      <c r="H14" s="40">
        <v>158.11701587301587</v>
      </c>
      <c r="I14" s="40">
        <v>187.8013650793651</v>
      </c>
      <c r="J14" s="40">
        <v>217.48571428571429</v>
      </c>
      <c r="K14" s="42">
        <v>277.14452380952383</v>
      </c>
      <c r="L14" s="3"/>
      <c r="M14" s="106">
        <v>10</v>
      </c>
      <c r="N14" s="40">
        <v>68.33</v>
      </c>
      <c r="O14" s="40">
        <v>77.663749999999993</v>
      </c>
      <c r="P14" s="40">
        <v>86.997500000000002</v>
      </c>
      <c r="Q14" s="40">
        <v>98.132333333333335</v>
      </c>
      <c r="R14" s="40">
        <v>109.26716666666667</v>
      </c>
      <c r="S14" s="40">
        <v>120.402</v>
      </c>
      <c r="T14" s="40">
        <v>145.29109523809524</v>
      </c>
      <c r="U14" s="40">
        <v>170.18019047619049</v>
      </c>
      <c r="V14" s="40">
        <v>195.06928571428574</v>
      </c>
      <c r="W14" s="42">
        <v>241.89630952380952</v>
      </c>
      <c r="X14" s="3"/>
      <c r="Y14" s="106">
        <v>10</v>
      </c>
      <c r="Z14" s="44">
        <f t="shared" si="3"/>
        <v>0.32833333333333314</v>
      </c>
      <c r="AA14" s="44">
        <f t="shared" si="2"/>
        <v>-1.6352083333333383</v>
      </c>
      <c r="AB14" s="44">
        <f t="shared" si="2"/>
        <v>-3.5987499999999955</v>
      </c>
      <c r="AC14" s="44">
        <f t="shared" si="2"/>
        <v>-5.0760555555555555</v>
      </c>
      <c r="AD14" s="44">
        <f t="shared" si="2"/>
        <v>-6.5533611111111156</v>
      </c>
      <c r="AE14" s="44">
        <f t="shared" si="2"/>
        <v>-8.0306666666666757</v>
      </c>
      <c r="AF14" s="44">
        <f t="shared" si="2"/>
        <v>-12.825920634920635</v>
      </c>
      <c r="AG14" s="44">
        <f t="shared" si="2"/>
        <v>-17.621174603174609</v>
      </c>
      <c r="AH14" s="44">
        <f t="shared" si="2"/>
        <v>-22.416428571428554</v>
      </c>
      <c r="AI14" s="44">
        <f t="shared" si="2"/>
        <v>-35.248214285714312</v>
      </c>
      <c r="AJ14" s="44">
        <f t="shared" si="4"/>
        <v>-11.267744642857146</v>
      </c>
      <c r="AK14" s="3"/>
    </row>
    <row r="15" spans="1:37" x14ac:dyDescent="0.25">
      <c r="A15" s="50">
        <v>11</v>
      </c>
      <c r="B15" s="40">
        <v>71.233333333333334</v>
      </c>
      <c r="C15" s="40">
        <v>83.077916666666667</v>
      </c>
      <c r="D15" s="40">
        <v>94.922499999999999</v>
      </c>
      <c r="E15" s="40">
        <v>107.26677777777778</v>
      </c>
      <c r="F15" s="40">
        <v>119.61105555555555</v>
      </c>
      <c r="G15" s="40">
        <v>131.95533333333333</v>
      </c>
      <c r="H15" s="40">
        <v>161.83403174603174</v>
      </c>
      <c r="I15" s="40">
        <v>191.71273015873015</v>
      </c>
      <c r="J15" s="40">
        <v>221.59142857142857</v>
      </c>
      <c r="K15" s="42">
        <v>279.19738095238097</v>
      </c>
      <c r="L15" s="3"/>
      <c r="M15" s="106">
        <v>11</v>
      </c>
      <c r="N15" s="40">
        <v>71.75</v>
      </c>
      <c r="O15" s="40">
        <v>81.552500000000009</v>
      </c>
      <c r="P15" s="40">
        <v>91.355000000000004</v>
      </c>
      <c r="Q15" s="40">
        <v>102.23133333333334</v>
      </c>
      <c r="R15" s="40">
        <v>113.10766666666666</v>
      </c>
      <c r="S15" s="40">
        <v>123.98399999999999</v>
      </c>
      <c r="T15" s="40">
        <v>149.17552380952381</v>
      </c>
      <c r="U15" s="40">
        <v>174.36704761904764</v>
      </c>
      <c r="V15" s="40">
        <v>199.55857142857144</v>
      </c>
      <c r="W15" s="42">
        <v>244.14095238095237</v>
      </c>
      <c r="X15" s="3"/>
      <c r="Y15" s="106">
        <v>11</v>
      </c>
      <c r="Z15" s="44">
        <f t="shared" si="3"/>
        <v>0.51666666666666572</v>
      </c>
      <c r="AA15" s="44">
        <f t="shared" si="2"/>
        <v>-1.5254166666666578</v>
      </c>
      <c r="AB15" s="44">
        <f t="shared" si="2"/>
        <v>-3.5674999999999955</v>
      </c>
      <c r="AC15" s="44">
        <f t="shared" si="2"/>
        <v>-5.0354444444444368</v>
      </c>
      <c r="AD15" s="44">
        <f t="shared" si="2"/>
        <v>-6.5033888888888924</v>
      </c>
      <c r="AE15" s="44">
        <f t="shared" si="2"/>
        <v>-7.9713333333333338</v>
      </c>
      <c r="AF15" s="44">
        <f t="shared" si="2"/>
        <v>-12.658507936507931</v>
      </c>
      <c r="AG15" s="44">
        <f t="shared" si="2"/>
        <v>-17.345682539682514</v>
      </c>
      <c r="AH15" s="44">
        <f t="shared" si="2"/>
        <v>-22.032857142857125</v>
      </c>
      <c r="AI15" s="44">
        <f t="shared" si="2"/>
        <v>-35.056428571428597</v>
      </c>
      <c r="AJ15" s="44">
        <f t="shared" si="4"/>
        <v>-11.117989285714282</v>
      </c>
      <c r="AK15" s="3"/>
    </row>
    <row r="16" spans="1:37" x14ac:dyDescent="0.25">
      <c r="A16" s="50">
        <v>12</v>
      </c>
      <c r="B16" s="40">
        <v>74.465000000000003</v>
      </c>
      <c r="C16" s="40">
        <v>86.856875000000002</v>
      </c>
      <c r="D16" s="40">
        <v>99.248750000000001</v>
      </c>
      <c r="E16" s="40">
        <v>111.32516666666668</v>
      </c>
      <c r="F16" s="40">
        <v>123.40158333333333</v>
      </c>
      <c r="G16" s="40">
        <v>135.47800000000001</v>
      </c>
      <c r="H16" s="40">
        <v>165.55104761904764</v>
      </c>
      <c r="I16" s="40">
        <v>195.62409523809524</v>
      </c>
      <c r="J16" s="40">
        <v>225.69714285714286</v>
      </c>
      <c r="K16" s="42">
        <v>281.2502380952381</v>
      </c>
      <c r="L16" s="3"/>
      <c r="M16" s="106">
        <v>12</v>
      </c>
      <c r="N16" s="40">
        <v>75.17</v>
      </c>
      <c r="O16" s="40">
        <v>85.441249999999997</v>
      </c>
      <c r="P16" s="40">
        <v>95.712500000000006</v>
      </c>
      <c r="Q16" s="40">
        <v>106.33033333333334</v>
      </c>
      <c r="R16" s="40">
        <v>116.94816666666667</v>
      </c>
      <c r="S16" s="40">
        <v>127.566</v>
      </c>
      <c r="T16" s="40">
        <v>153.05995238095238</v>
      </c>
      <c r="U16" s="40">
        <v>178.55390476190476</v>
      </c>
      <c r="V16" s="40">
        <v>204.04785714285714</v>
      </c>
      <c r="W16" s="42">
        <v>246.38559523809522</v>
      </c>
      <c r="X16" s="3"/>
      <c r="Y16" s="106">
        <v>12</v>
      </c>
      <c r="Z16" s="44">
        <f t="shared" si="3"/>
        <v>0.70499999999999829</v>
      </c>
      <c r="AA16" s="44">
        <f t="shared" si="2"/>
        <v>-1.4156250000000057</v>
      </c>
      <c r="AB16" s="44">
        <f t="shared" si="2"/>
        <v>-3.5362499999999955</v>
      </c>
      <c r="AC16" s="44">
        <f t="shared" si="2"/>
        <v>-4.9948333333333323</v>
      </c>
      <c r="AD16" s="44">
        <f t="shared" si="2"/>
        <v>-6.4534166666666692</v>
      </c>
      <c r="AE16" s="44">
        <f t="shared" si="2"/>
        <v>-7.9120000000000061</v>
      </c>
      <c r="AF16" s="44">
        <f t="shared" si="2"/>
        <v>-12.491095238095255</v>
      </c>
      <c r="AG16" s="44">
        <f t="shared" si="2"/>
        <v>-17.070190476190476</v>
      </c>
      <c r="AH16" s="44">
        <f t="shared" si="2"/>
        <v>-21.649285714285725</v>
      </c>
      <c r="AI16" s="44">
        <f t="shared" si="2"/>
        <v>-34.864642857142883</v>
      </c>
      <c r="AJ16" s="44">
        <f t="shared" si="4"/>
        <v>-10.968233928571435</v>
      </c>
      <c r="AK16" s="3"/>
    </row>
    <row r="17" spans="1:37" x14ac:dyDescent="0.25">
      <c r="A17" s="50">
        <v>13</v>
      </c>
      <c r="B17" s="40">
        <v>77.696666666666658</v>
      </c>
      <c r="C17" s="40">
        <v>90.635833333333323</v>
      </c>
      <c r="D17" s="40">
        <v>103.575</v>
      </c>
      <c r="E17" s="40">
        <v>115.38355555555556</v>
      </c>
      <c r="F17" s="40">
        <v>127.1921111111111</v>
      </c>
      <c r="G17" s="40">
        <v>139.00066666666666</v>
      </c>
      <c r="H17" s="40">
        <v>169.26806349206348</v>
      </c>
      <c r="I17" s="40">
        <v>199.53546031746032</v>
      </c>
      <c r="J17" s="40">
        <v>229.80285714285714</v>
      </c>
      <c r="K17" s="42">
        <v>283.30309523809524</v>
      </c>
      <c r="L17" s="3"/>
      <c r="M17" s="106">
        <v>13</v>
      </c>
      <c r="N17" s="40">
        <v>78.59</v>
      </c>
      <c r="O17" s="40">
        <v>89.330000000000013</v>
      </c>
      <c r="P17" s="40">
        <v>100.07000000000001</v>
      </c>
      <c r="Q17" s="40">
        <v>110.42933333333333</v>
      </c>
      <c r="R17" s="40">
        <v>120.78866666666667</v>
      </c>
      <c r="S17" s="40">
        <v>131.148</v>
      </c>
      <c r="T17" s="40">
        <v>156.94438095238095</v>
      </c>
      <c r="U17" s="40">
        <v>182.74076190476191</v>
      </c>
      <c r="V17" s="40">
        <v>208.53714285714287</v>
      </c>
      <c r="W17" s="42">
        <v>248.6302380952381</v>
      </c>
      <c r="X17" s="3"/>
      <c r="Y17" s="106">
        <v>13</v>
      </c>
      <c r="Z17" s="44">
        <f t="shared" si="3"/>
        <v>0.89333333333334508</v>
      </c>
      <c r="AA17" s="44">
        <f t="shared" si="2"/>
        <v>-1.305833333333311</v>
      </c>
      <c r="AB17" s="44">
        <f t="shared" si="2"/>
        <v>-3.5049999999999955</v>
      </c>
      <c r="AC17" s="44">
        <f t="shared" si="2"/>
        <v>-4.9542222222222279</v>
      </c>
      <c r="AD17" s="44">
        <f t="shared" si="2"/>
        <v>-6.4034444444444318</v>
      </c>
      <c r="AE17" s="44">
        <f t="shared" si="2"/>
        <v>-7.8526666666666642</v>
      </c>
      <c r="AF17" s="44">
        <f t="shared" si="2"/>
        <v>-12.323682539682522</v>
      </c>
      <c r="AG17" s="44">
        <f t="shared" si="2"/>
        <v>-16.794698412698409</v>
      </c>
      <c r="AH17" s="44">
        <f t="shared" si="2"/>
        <v>-21.265714285714267</v>
      </c>
      <c r="AI17" s="44">
        <f t="shared" si="2"/>
        <v>-34.67285714285714</v>
      </c>
      <c r="AJ17" s="44">
        <f t="shared" si="4"/>
        <v>-10.818478571428562</v>
      </c>
      <c r="AK17" s="3"/>
    </row>
    <row r="18" spans="1:37" x14ac:dyDescent="0.25">
      <c r="A18" s="50">
        <v>14</v>
      </c>
      <c r="B18" s="40">
        <v>80.928333333333327</v>
      </c>
      <c r="C18" s="40">
        <v>94.414791666666673</v>
      </c>
      <c r="D18" s="40">
        <v>107.90125</v>
      </c>
      <c r="E18" s="40">
        <v>119.44194444444445</v>
      </c>
      <c r="F18" s="40">
        <v>130.98263888888889</v>
      </c>
      <c r="G18" s="40">
        <v>142.52333333333334</v>
      </c>
      <c r="H18" s="40">
        <v>172.98507936507937</v>
      </c>
      <c r="I18" s="40">
        <v>203.4468253968254</v>
      </c>
      <c r="J18" s="40">
        <v>233.90857142857143</v>
      </c>
      <c r="K18" s="42">
        <v>285.35595238095237</v>
      </c>
      <c r="L18" s="3"/>
      <c r="M18" s="106">
        <v>14</v>
      </c>
      <c r="N18" s="40">
        <v>82.009999999999991</v>
      </c>
      <c r="O18" s="40">
        <v>93.21875</v>
      </c>
      <c r="P18" s="40">
        <v>104.42750000000001</v>
      </c>
      <c r="Q18" s="40">
        <v>114.52833333333334</v>
      </c>
      <c r="R18" s="40">
        <v>124.62916666666666</v>
      </c>
      <c r="S18" s="40">
        <v>134.72999999999999</v>
      </c>
      <c r="T18" s="40">
        <v>160.82880952380953</v>
      </c>
      <c r="U18" s="40">
        <v>186.92761904761906</v>
      </c>
      <c r="V18" s="40">
        <v>213.0264285714286</v>
      </c>
      <c r="W18" s="42">
        <v>250.87488095238095</v>
      </c>
      <c r="X18" s="3"/>
      <c r="Y18" s="106">
        <v>14</v>
      </c>
      <c r="Z18" s="44">
        <f t="shared" si="3"/>
        <v>1.0816666666666634</v>
      </c>
      <c r="AA18" s="44">
        <f t="shared" si="2"/>
        <v>-1.1960416666666731</v>
      </c>
      <c r="AB18" s="44">
        <f t="shared" si="2"/>
        <v>-3.4737499999999955</v>
      </c>
      <c r="AC18" s="44">
        <f t="shared" si="2"/>
        <v>-4.9136111111111092</v>
      </c>
      <c r="AD18" s="44">
        <f t="shared" si="2"/>
        <v>-6.3534722222222229</v>
      </c>
      <c r="AE18" s="44">
        <f t="shared" si="2"/>
        <v>-7.7933333333333508</v>
      </c>
      <c r="AF18" s="44">
        <f t="shared" si="2"/>
        <v>-12.156269841269847</v>
      </c>
      <c r="AG18" s="44">
        <f t="shared" si="2"/>
        <v>-16.519206349206343</v>
      </c>
      <c r="AH18" s="44">
        <f t="shared" si="2"/>
        <v>-20.882142857142838</v>
      </c>
      <c r="AI18" s="44">
        <f t="shared" si="2"/>
        <v>-34.481071428571425</v>
      </c>
      <c r="AJ18" s="44">
        <f t="shared" si="4"/>
        <v>-10.668723214285714</v>
      </c>
      <c r="AK18" s="3"/>
    </row>
    <row r="19" spans="1:37" x14ac:dyDescent="0.25">
      <c r="A19" s="50">
        <v>15</v>
      </c>
      <c r="B19" s="40">
        <v>84.16</v>
      </c>
      <c r="C19" s="40">
        <v>98.193749999999994</v>
      </c>
      <c r="D19" s="40">
        <v>112.22749999999999</v>
      </c>
      <c r="E19" s="40">
        <v>123.50033333333333</v>
      </c>
      <c r="F19" s="40">
        <v>134.77316666666667</v>
      </c>
      <c r="G19" s="40">
        <v>146.04599999999999</v>
      </c>
      <c r="H19" s="40">
        <v>176.70209523809524</v>
      </c>
      <c r="I19" s="40">
        <v>207.35819047619046</v>
      </c>
      <c r="J19" s="40">
        <v>238.01428571428571</v>
      </c>
      <c r="K19" s="42">
        <v>287.40880952380951</v>
      </c>
      <c r="L19" s="3"/>
      <c r="M19" s="106">
        <v>15</v>
      </c>
      <c r="N19" s="40">
        <v>85.429999999999993</v>
      </c>
      <c r="O19" s="40">
        <v>97.107499999999987</v>
      </c>
      <c r="P19" s="40">
        <v>108.785</v>
      </c>
      <c r="Q19" s="40">
        <v>118.62733333333334</v>
      </c>
      <c r="R19" s="40">
        <v>128.46966666666668</v>
      </c>
      <c r="S19" s="40">
        <v>138.31200000000001</v>
      </c>
      <c r="T19" s="40">
        <v>164.7132380952381</v>
      </c>
      <c r="U19" s="40">
        <v>191.11447619047621</v>
      </c>
      <c r="V19" s="40">
        <v>217.5157142857143</v>
      </c>
      <c r="W19" s="42">
        <v>253.1195238095238</v>
      </c>
      <c r="X19" s="3"/>
      <c r="Y19" s="106">
        <v>15</v>
      </c>
      <c r="Z19" s="44">
        <f t="shared" si="3"/>
        <v>1.269999999999996</v>
      </c>
      <c r="AA19" s="44">
        <f t="shared" si="2"/>
        <v>-1.0862500000000068</v>
      </c>
      <c r="AB19" s="44">
        <f t="shared" si="2"/>
        <v>-3.4424999999999955</v>
      </c>
      <c r="AC19" s="44">
        <f t="shared" si="2"/>
        <v>-4.8729999999999905</v>
      </c>
      <c r="AD19" s="44">
        <f t="shared" si="2"/>
        <v>-6.3034999999999854</v>
      </c>
      <c r="AE19" s="44">
        <f t="shared" si="2"/>
        <v>-7.7339999999999804</v>
      </c>
      <c r="AF19" s="44">
        <f t="shared" si="2"/>
        <v>-11.988857142857142</v>
      </c>
      <c r="AG19" s="44">
        <f t="shared" si="2"/>
        <v>-16.243714285714248</v>
      </c>
      <c r="AH19" s="44">
        <f t="shared" si="2"/>
        <v>-20.49857142857141</v>
      </c>
      <c r="AI19" s="44">
        <f t="shared" si="2"/>
        <v>-34.289285714285711</v>
      </c>
      <c r="AJ19" s="44">
        <f t="shared" si="4"/>
        <v>-10.518967857142847</v>
      </c>
      <c r="AK19" s="3"/>
    </row>
    <row r="20" spans="1:37" x14ac:dyDescent="0.25">
      <c r="A20" s="50">
        <v>16</v>
      </c>
      <c r="B20" s="40">
        <v>87.391666666666666</v>
      </c>
      <c r="C20" s="40">
        <v>101.97270833333334</v>
      </c>
      <c r="D20" s="40">
        <v>116.55375000000001</v>
      </c>
      <c r="E20" s="40">
        <v>127.55872222222223</v>
      </c>
      <c r="F20" s="40">
        <v>138.56369444444445</v>
      </c>
      <c r="G20" s="40">
        <v>149.56866666666667</v>
      </c>
      <c r="H20" s="40">
        <v>180.41911111111111</v>
      </c>
      <c r="I20" s="40">
        <v>211.26955555555557</v>
      </c>
      <c r="J20" s="40">
        <v>242.12</v>
      </c>
      <c r="K20" s="42">
        <v>289.4616666666667</v>
      </c>
      <c r="L20" s="3"/>
      <c r="M20" s="106">
        <v>16</v>
      </c>
      <c r="N20" s="40">
        <v>88.85</v>
      </c>
      <c r="O20" s="40">
        <v>100.99625</v>
      </c>
      <c r="P20" s="40">
        <v>113.14250000000001</v>
      </c>
      <c r="Q20" s="40">
        <v>122.72633333333334</v>
      </c>
      <c r="R20" s="40">
        <v>132.31016666666667</v>
      </c>
      <c r="S20" s="40">
        <v>141.89400000000001</v>
      </c>
      <c r="T20" s="40">
        <v>168.59766666666667</v>
      </c>
      <c r="U20" s="40">
        <v>195.30133333333333</v>
      </c>
      <c r="V20" s="40">
        <v>222.005</v>
      </c>
      <c r="W20" s="42">
        <v>255.36416666666665</v>
      </c>
      <c r="X20" s="3"/>
      <c r="Y20" s="106">
        <v>16</v>
      </c>
      <c r="Z20" s="44">
        <f t="shared" si="3"/>
        <v>1.4583333333333286</v>
      </c>
      <c r="AA20" s="44">
        <f t="shared" si="2"/>
        <v>-0.97645833333334053</v>
      </c>
      <c r="AB20" s="44">
        <f t="shared" si="2"/>
        <v>-3.4112499999999955</v>
      </c>
      <c r="AC20" s="44">
        <f t="shared" si="2"/>
        <v>-4.832388888888886</v>
      </c>
      <c r="AD20" s="44">
        <f t="shared" si="2"/>
        <v>-6.2535277777777765</v>
      </c>
      <c r="AE20" s="44">
        <f t="shared" si="2"/>
        <v>-7.674666666666667</v>
      </c>
      <c r="AF20" s="44">
        <f t="shared" si="2"/>
        <v>-11.821444444444438</v>
      </c>
      <c r="AG20" s="44">
        <f t="shared" si="2"/>
        <v>-15.968222222222238</v>
      </c>
      <c r="AH20" s="44">
        <f t="shared" si="2"/>
        <v>-20.115000000000009</v>
      </c>
      <c r="AI20" s="44">
        <f t="shared" si="2"/>
        <v>-34.097500000000053</v>
      </c>
      <c r="AJ20" s="44">
        <f t="shared" si="4"/>
        <v>-10.369212500000007</v>
      </c>
      <c r="AK20" s="3"/>
    </row>
    <row r="21" spans="1:37" x14ac:dyDescent="0.25">
      <c r="A21" s="50">
        <v>17</v>
      </c>
      <c r="B21" s="40">
        <v>90.623333333333335</v>
      </c>
      <c r="C21" s="40">
        <v>105.75166666666667</v>
      </c>
      <c r="D21" s="40">
        <v>120.88</v>
      </c>
      <c r="E21" s="40">
        <v>131.61711111111111</v>
      </c>
      <c r="F21" s="40">
        <v>142.35422222222221</v>
      </c>
      <c r="G21" s="40">
        <v>153.09133333333332</v>
      </c>
      <c r="H21" s="40">
        <v>184.13612698412697</v>
      </c>
      <c r="I21" s="40">
        <v>215.18092063492062</v>
      </c>
      <c r="J21" s="40">
        <v>246.22571428571428</v>
      </c>
      <c r="K21" s="42">
        <v>291.51452380952378</v>
      </c>
      <c r="L21" s="3"/>
      <c r="M21" s="106">
        <v>17</v>
      </c>
      <c r="N21" s="40">
        <v>92.27</v>
      </c>
      <c r="O21" s="40">
        <v>104.88499999999999</v>
      </c>
      <c r="P21" s="40">
        <v>117.5</v>
      </c>
      <c r="Q21" s="40">
        <v>126.82533333333333</v>
      </c>
      <c r="R21" s="40">
        <v>136.15066666666667</v>
      </c>
      <c r="S21" s="40">
        <v>145.476</v>
      </c>
      <c r="T21" s="40">
        <v>172.48209523809524</v>
      </c>
      <c r="U21" s="40">
        <v>199.48819047619048</v>
      </c>
      <c r="V21" s="40">
        <v>226.49428571428572</v>
      </c>
      <c r="W21" s="42">
        <v>257.6088095238095</v>
      </c>
      <c r="X21" s="3"/>
      <c r="Y21" s="106">
        <v>17</v>
      </c>
      <c r="Z21" s="44">
        <f t="shared" si="3"/>
        <v>1.6466666666666612</v>
      </c>
      <c r="AA21" s="44">
        <f t="shared" si="3"/>
        <v>-0.86666666666667425</v>
      </c>
      <c r="AB21" s="44">
        <f t="shared" si="3"/>
        <v>-3.3799999999999955</v>
      </c>
      <c r="AC21" s="44">
        <f t="shared" si="3"/>
        <v>-4.7917777777777815</v>
      </c>
      <c r="AD21" s="44">
        <f t="shared" si="3"/>
        <v>-6.2035555555555391</v>
      </c>
      <c r="AE21" s="44">
        <f t="shared" si="3"/>
        <v>-7.6153333333333251</v>
      </c>
      <c r="AF21" s="44">
        <f t="shared" si="3"/>
        <v>-11.654031746031734</v>
      </c>
      <c r="AG21" s="44">
        <f t="shared" si="3"/>
        <v>-15.692730158730143</v>
      </c>
      <c r="AH21" s="44">
        <f t="shared" si="3"/>
        <v>-19.731428571428552</v>
      </c>
      <c r="AI21" s="44">
        <f t="shared" si="3"/>
        <v>-33.905714285714282</v>
      </c>
      <c r="AJ21" s="44">
        <f t="shared" si="4"/>
        <v>-10.219457142857136</v>
      </c>
      <c r="AK21" s="3"/>
    </row>
    <row r="22" spans="1:37" x14ac:dyDescent="0.25">
      <c r="A22" s="50">
        <v>18</v>
      </c>
      <c r="B22" s="40">
        <v>93.85499999999999</v>
      </c>
      <c r="C22" s="40">
        <v>109.530625</v>
      </c>
      <c r="D22" s="40">
        <v>125.20625000000001</v>
      </c>
      <c r="E22" s="40">
        <v>135.6755</v>
      </c>
      <c r="F22" s="40">
        <v>146.14475000000002</v>
      </c>
      <c r="G22" s="40">
        <v>156.614</v>
      </c>
      <c r="H22" s="40">
        <v>187.85314285714287</v>
      </c>
      <c r="I22" s="40">
        <v>219.09228571428571</v>
      </c>
      <c r="J22" s="40">
        <v>250.33142857142857</v>
      </c>
      <c r="K22" s="42">
        <v>293.56738095238097</v>
      </c>
      <c r="L22" s="3"/>
      <c r="M22" s="106">
        <v>18</v>
      </c>
      <c r="N22" s="40">
        <v>95.69</v>
      </c>
      <c r="O22" s="40">
        <v>108.77375000000001</v>
      </c>
      <c r="P22" s="40">
        <v>121.85750000000002</v>
      </c>
      <c r="Q22" s="40">
        <v>130.92433333333335</v>
      </c>
      <c r="R22" s="40">
        <v>139.99116666666666</v>
      </c>
      <c r="S22" s="40">
        <v>149.05799999999999</v>
      </c>
      <c r="T22" s="40">
        <v>176.36652380952381</v>
      </c>
      <c r="U22" s="40">
        <v>203.67504761904763</v>
      </c>
      <c r="V22" s="40">
        <v>230.98357142857145</v>
      </c>
      <c r="W22" s="42">
        <v>259.85345238095238</v>
      </c>
      <c r="X22" s="3"/>
      <c r="Y22" s="106">
        <v>18</v>
      </c>
      <c r="Z22" s="44">
        <f t="shared" si="3"/>
        <v>1.835000000000008</v>
      </c>
      <c r="AA22" s="44">
        <f t="shared" si="3"/>
        <v>-0.75687499999999375</v>
      </c>
      <c r="AB22" s="44">
        <f t="shared" si="3"/>
        <v>-3.3487499999999955</v>
      </c>
      <c r="AC22" s="44">
        <f t="shared" si="3"/>
        <v>-4.7511666666666486</v>
      </c>
      <c r="AD22" s="44">
        <f t="shared" si="3"/>
        <v>-6.1535833333333585</v>
      </c>
      <c r="AE22" s="44">
        <f t="shared" si="3"/>
        <v>-7.5560000000000116</v>
      </c>
      <c r="AF22" s="44">
        <f t="shared" si="3"/>
        <v>-11.486619047619058</v>
      </c>
      <c r="AG22" s="44">
        <f t="shared" si="3"/>
        <v>-15.417238095238076</v>
      </c>
      <c r="AH22" s="44">
        <f t="shared" si="3"/>
        <v>-19.347857142857123</v>
      </c>
      <c r="AI22" s="44">
        <f t="shared" si="3"/>
        <v>-33.713928571428596</v>
      </c>
      <c r="AJ22" s="44">
        <f t="shared" si="4"/>
        <v>-10.069701785714285</v>
      </c>
      <c r="AK22" s="3"/>
    </row>
    <row r="23" spans="1:37" x14ac:dyDescent="0.25">
      <c r="A23" s="50">
        <v>19</v>
      </c>
      <c r="B23" s="40">
        <v>97.086666666666673</v>
      </c>
      <c r="C23" s="40">
        <v>113.30958333333334</v>
      </c>
      <c r="D23" s="40">
        <v>129.5325</v>
      </c>
      <c r="E23" s="40">
        <v>139.73388888888888</v>
      </c>
      <c r="F23" s="40">
        <v>149.93527777777777</v>
      </c>
      <c r="G23" s="40">
        <v>160.13666666666666</v>
      </c>
      <c r="H23" s="40">
        <v>191.57015873015874</v>
      </c>
      <c r="I23" s="40">
        <v>223.00365079365079</v>
      </c>
      <c r="J23" s="40">
        <v>254.43714285714287</v>
      </c>
      <c r="K23" s="42">
        <v>295.62023809523811</v>
      </c>
      <c r="L23" s="3"/>
      <c r="M23" s="106">
        <v>19</v>
      </c>
      <c r="N23" s="40">
        <v>99.11</v>
      </c>
      <c r="O23" s="40">
        <v>112.66249999999999</v>
      </c>
      <c r="P23" s="40">
        <v>126.215</v>
      </c>
      <c r="Q23" s="40">
        <v>135.02333333333334</v>
      </c>
      <c r="R23" s="40">
        <v>143.83166666666668</v>
      </c>
      <c r="S23" s="40">
        <v>152.64000000000001</v>
      </c>
      <c r="T23" s="40">
        <v>180.25095238095238</v>
      </c>
      <c r="U23" s="40">
        <v>207.86190476190478</v>
      </c>
      <c r="V23" s="40">
        <v>235.47285714285715</v>
      </c>
      <c r="W23" s="42">
        <v>262.0980952380952</v>
      </c>
      <c r="X23" s="3"/>
      <c r="Y23" s="106">
        <v>19</v>
      </c>
      <c r="Z23" s="44">
        <f t="shared" si="3"/>
        <v>2.0233333333333263</v>
      </c>
      <c r="AA23" s="44">
        <f t="shared" si="3"/>
        <v>-0.64708333333334167</v>
      </c>
      <c r="AB23" s="44">
        <f t="shared" si="3"/>
        <v>-3.3174999999999955</v>
      </c>
      <c r="AC23" s="44">
        <f t="shared" si="3"/>
        <v>-4.7105555555555441</v>
      </c>
      <c r="AD23" s="44">
        <f t="shared" si="3"/>
        <v>-6.1036111111110927</v>
      </c>
      <c r="AE23" s="44">
        <f t="shared" si="3"/>
        <v>-7.4966666666666413</v>
      </c>
      <c r="AF23" s="44">
        <f t="shared" si="3"/>
        <v>-11.319206349206354</v>
      </c>
      <c r="AG23" s="44">
        <f t="shared" si="3"/>
        <v>-15.14174603174601</v>
      </c>
      <c r="AH23" s="44">
        <f t="shared" si="3"/>
        <v>-18.964285714285722</v>
      </c>
      <c r="AI23" s="44">
        <f t="shared" si="3"/>
        <v>-33.52214285714291</v>
      </c>
      <c r="AJ23" s="44">
        <f t="shared" si="4"/>
        <v>-9.9199464285714285</v>
      </c>
      <c r="AK23" s="3"/>
    </row>
    <row r="24" spans="1:37" x14ac:dyDescent="0.25">
      <c r="A24" s="50">
        <v>20</v>
      </c>
      <c r="B24" s="40">
        <v>100.31833333333333</v>
      </c>
      <c r="C24" s="40">
        <v>117.08854166666667</v>
      </c>
      <c r="D24" s="40">
        <v>133.85875000000001</v>
      </c>
      <c r="E24" s="40">
        <v>143.7922777777778</v>
      </c>
      <c r="F24" s="40">
        <v>153.72580555555555</v>
      </c>
      <c r="G24" s="40">
        <v>163.65933333333334</v>
      </c>
      <c r="H24" s="40">
        <v>195.28717460317461</v>
      </c>
      <c r="I24" s="40">
        <v>226.91501587301588</v>
      </c>
      <c r="J24" s="40">
        <v>258.54285714285714</v>
      </c>
      <c r="K24" s="42">
        <v>297.67309523809524</v>
      </c>
      <c r="L24" s="3"/>
      <c r="M24" s="106">
        <v>20</v>
      </c>
      <c r="N24" s="40">
        <v>102.53</v>
      </c>
      <c r="O24" s="40">
        <v>116.55125000000001</v>
      </c>
      <c r="P24" s="40">
        <v>130.57250000000002</v>
      </c>
      <c r="Q24" s="40">
        <v>139.12233333333336</v>
      </c>
      <c r="R24" s="40">
        <v>147.67216666666667</v>
      </c>
      <c r="S24" s="40">
        <v>156.22200000000001</v>
      </c>
      <c r="T24" s="40">
        <v>184.13538095238096</v>
      </c>
      <c r="U24" s="40">
        <v>212.0487619047619</v>
      </c>
      <c r="V24" s="40">
        <v>239.96214285714285</v>
      </c>
      <c r="W24" s="42">
        <v>264.34273809523808</v>
      </c>
      <c r="X24" s="3"/>
      <c r="Y24" s="106">
        <v>20</v>
      </c>
      <c r="Z24" s="44">
        <f t="shared" si="3"/>
        <v>2.2116666666666731</v>
      </c>
      <c r="AA24" s="44">
        <f t="shared" si="3"/>
        <v>-0.53729166666666117</v>
      </c>
      <c r="AB24" s="44">
        <f t="shared" si="3"/>
        <v>-3.2862499999999955</v>
      </c>
      <c r="AC24" s="44">
        <f t="shared" si="3"/>
        <v>-4.6699444444444396</v>
      </c>
      <c r="AD24" s="44">
        <f t="shared" si="3"/>
        <v>-6.0536388888888837</v>
      </c>
      <c r="AE24" s="44">
        <f t="shared" si="3"/>
        <v>-7.4373333333333278</v>
      </c>
      <c r="AF24" s="44">
        <f t="shared" si="3"/>
        <v>-11.15179365079365</v>
      </c>
      <c r="AG24" s="44">
        <f t="shared" si="3"/>
        <v>-14.866253968253972</v>
      </c>
      <c r="AH24" s="44">
        <f t="shared" si="3"/>
        <v>-18.580714285714294</v>
      </c>
      <c r="AI24" s="44">
        <f t="shared" si="3"/>
        <v>-33.330357142857167</v>
      </c>
      <c r="AJ24" s="44">
        <f t="shared" si="4"/>
        <v>-9.770191071428572</v>
      </c>
      <c r="AK24" s="3"/>
    </row>
    <row r="25" spans="1:37" x14ac:dyDescent="0.25">
      <c r="A25" s="50">
        <v>21</v>
      </c>
      <c r="B25" s="40">
        <v>103.55</v>
      </c>
      <c r="C25" s="40">
        <v>120.86750000000001</v>
      </c>
      <c r="D25" s="40">
        <v>138.185</v>
      </c>
      <c r="E25" s="40">
        <v>147.85066666666668</v>
      </c>
      <c r="F25" s="40">
        <v>157.51633333333334</v>
      </c>
      <c r="G25" s="40">
        <v>167.18200000000002</v>
      </c>
      <c r="H25" s="40">
        <v>199.00419047619047</v>
      </c>
      <c r="I25" s="40">
        <v>230.82638095238096</v>
      </c>
      <c r="J25" s="40">
        <v>262.64857142857142</v>
      </c>
      <c r="K25" s="42">
        <v>299.72595238095238</v>
      </c>
      <c r="L25" s="3"/>
      <c r="M25" s="106">
        <v>21</v>
      </c>
      <c r="N25" s="40">
        <v>105.94999999999999</v>
      </c>
      <c r="O25" s="40">
        <v>120.44</v>
      </c>
      <c r="P25" s="40">
        <v>134.93</v>
      </c>
      <c r="Q25" s="40">
        <v>143.22133333333335</v>
      </c>
      <c r="R25" s="40">
        <v>151.51266666666666</v>
      </c>
      <c r="S25" s="40">
        <v>159.804</v>
      </c>
      <c r="T25" s="40">
        <v>188.01980952380953</v>
      </c>
      <c r="U25" s="40">
        <v>216.23561904761905</v>
      </c>
      <c r="V25" s="40">
        <v>244.45142857142858</v>
      </c>
      <c r="W25" s="42">
        <v>266.58738095238095</v>
      </c>
      <c r="X25" s="3"/>
      <c r="Y25" s="106">
        <v>21</v>
      </c>
      <c r="Z25" s="44">
        <f t="shared" si="3"/>
        <v>2.3999999999999915</v>
      </c>
      <c r="AA25" s="44">
        <f t="shared" si="3"/>
        <v>-0.42750000000000909</v>
      </c>
      <c r="AB25" s="44">
        <f t="shared" si="3"/>
        <v>-3.2549999999999955</v>
      </c>
      <c r="AC25" s="44">
        <f t="shared" si="3"/>
        <v>-4.6293333333333351</v>
      </c>
      <c r="AD25" s="44">
        <f t="shared" si="3"/>
        <v>-6.0036666666666747</v>
      </c>
      <c r="AE25" s="44">
        <f t="shared" si="3"/>
        <v>-7.3780000000000143</v>
      </c>
      <c r="AF25" s="44">
        <f t="shared" si="3"/>
        <v>-10.984380952380945</v>
      </c>
      <c r="AG25" s="44">
        <f t="shared" si="3"/>
        <v>-14.590761904761905</v>
      </c>
      <c r="AH25" s="44">
        <f t="shared" si="3"/>
        <v>-18.197142857142836</v>
      </c>
      <c r="AI25" s="44">
        <f t="shared" si="3"/>
        <v>-33.138571428571424</v>
      </c>
      <c r="AJ25" s="44">
        <f t="shared" si="4"/>
        <v>-9.6204357142857155</v>
      </c>
      <c r="AK25" s="3"/>
    </row>
    <row r="26" spans="1:37" x14ac:dyDescent="0.25">
      <c r="A26" s="50">
        <v>22</v>
      </c>
      <c r="B26" s="40">
        <v>106.78166666666667</v>
      </c>
      <c r="C26" s="40">
        <v>124.64645833333334</v>
      </c>
      <c r="D26" s="40">
        <v>142.51125000000002</v>
      </c>
      <c r="E26" s="40">
        <v>151.90905555555557</v>
      </c>
      <c r="F26" s="40">
        <v>161.30686111111112</v>
      </c>
      <c r="G26" s="40">
        <v>170.70466666666667</v>
      </c>
      <c r="H26" s="40">
        <v>202.72120634920637</v>
      </c>
      <c r="I26" s="40">
        <v>234.73774603174604</v>
      </c>
      <c r="J26" s="40">
        <v>266.75428571428574</v>
      </c>
      <c r="K26" s="42">
        <v>301.77880952380951</v>
      </c>
      <c r="L26" s="3"/>
      <c r="M26" s="106">
        <v>22</v>
      </c>
      <c r="N26" s="40">
        <v>109.37</v>
      </c>
      <c r="O26" s="40">
        <v>124.32875000000001</v>
      </c>
      <c r="P26" s="40">
        <v>139.28750000000002</v>
      </c>
      <c r="Q26" s="40">
        <v>147.32033333333337</v>
      </c>
      <c r="R26" s="40">
        <v>155.35316666666668</v>
      </c>
      <c r="S26" s="40">
        <v>163.38600000000002</v>
      </c>
      <c r="T26" s="40">
        <v>191.90423809523813</v>
      </c>
      <c r="U26" s="40">
        <v>220.4224761904762</v>
      </c>
      <c r="V26" s="40">
        <v>248.94071428571431</v>
      </c>
      <c r="W26" s="42">
        <v>268.83202380952378</v>
      </c>
      <c r="X26" s="3"/>
      <c r="Y26" s="106">
        <v>22</v>
      </c>
      <c r="Z26" s="44">
        <f t="shared" si="3"/>
        <v>2.5883333333333383</v>
      </c>
      <c r="AA26" s="44">
        <f t="shared" si="3"/>
        <v>-0.3177083333333286</v>
      </c>
      <c r="AB26" s="44">
        <f t="shared" si="3"/>
        <v>-3.2237499999999955</v>
      </c>
      <c r="AC26" s="44">
        <f t="shared" si="3"/>
        <v>-4.5887222222222022</v>
      </c>
      <c r="AD26" s="44">
        <f t="shared" si="3"/>
        <v>-5.9536944444444373</v>
      </c>
      <c r="AE26" s="44">
        <f t="shared" si="3"/>
        <v>-7.318666666666644</v>
      </c>
      <c r="AF26" s="44">
        <f t="shared" si="3"/>
        <v>-10.816968253968241</v>
      </c>
      <c r="AG26" s="44">
        <f t="shared" si="3"/>
        <v>-14.315269841269838</v>
      </c>
      <c r="AH26" s="44">
        <f t="shared" si="3"/>
        <v>-17.813571428571436</v>
      </c>
      <c r="AI26" s="44">
        <f t="shared" si="3"/>
        <v>-32.946785714285738</v>
      </c>
      <c r="AJ26" s="44">
        <f t="shared" si="4"/>
        <v>-9.4706803571428519</v>
      </c>
      <c r="AK26" s="3"/>
    </row>
    <row r="27" spans="1:37" x14ac:dyDescent="0.25">
      <c r="A27" s="50">
        <v>23</v>
      </c>
      <c r="B27" s="40">
        <v>110.01333333333334</v>
      </c>
      <c r="C27" s="40">
        <v>128.42541666666668</v>
      </c>
      <c r="D27" s="40">
        <v>146.83750000000001</v>
      </c>
      <c r="E27" s="40">
        <v>155.96744444444445</v>
      </c>
      <c r="F27" s="40">
        <v>165.09738888888887</v>
      </c>
      <c r="G27" s="40">
        <v>174.22733333333332</v>
      </c>
      <c r="H27" s="40">
        <v>206.43822222222221</v>
      </c>
      <c r="I27" s="40">
        <v>238.6491111111111</v>
      </c>
      <c r="J27" s="40">
        <v>270.86</v>
      </c>
      <c r="K27" s="42">
        <v>303.83166666666671</v>
      </c>
      <c r="L27" s="3"/>
      <c r="M27" s="106">
        <v>23</v>
      </c>
      <c r="N27" s="40">
        <v>112.78999999999999</v>
      </c>
      <c r="O27" s="40">
        <v>128.2175</v>
      </c>
      <c r="P27" s="40">
        <v>143.64500000000001</v>
      </c>
      <c r="Q27" s="40">
        <v>151.41933333333336</v>
      </c>
      <c r="R27" s="40">
        <v>159.19366666666667</v>
      </c>
      <c r="S27" s="40">
        <v>166.96800000000002</v>
      </c>
      <c r="T27" s="40">
        <v>195.78866666666667</v>
      </c>
      <c r="U27" s="40">
        <v>224.60933333333335</v>
      </c>
      <c r="V27" s="40">
        <v>253.43</v>
      </c>
      <c r="W27" s="42">
        <v>271.07666666666665</v>
      </c>
      <c r="X27" s="3"/>
      <c r="Y27" s="106">
        <v>23</v>
      </c>
      <c r="Z27" s="44">
        <f t="shared" si="3"/>
        <v>2.7766666666666566</v>
      </c>
      <c r="AA27" s="44">
        <f t="shared" si="3"/>
        <v>-0.20791666666667652</v>
      </c>
      <c r="AB27" s="44">
        <f t="shared" si="3"/>
        <v>-3.1924999999999955</v>
      </c>
      <c r="AC27" s="44">
        <f t="shared" si="3"/>
        <v>-4.5481111111110977</v>
      </c>
      <c r="AD27" s="44">
        <f t="shared" si="3"/>
        <v>-5.9037222222221999</v>
      </c>
      <c r="AE27" s="44">
        <f t="shared" si="3"/>
        <v>-7.2593333333333021</v>
      </c>
      <c r="AF27" s="44">
        <f t="shared" si="3"/>
        <v>-10.649555555555537</v>
      </c>
      <c r="AG27" s="44">
        <f t="shared" si="3"/>
        <v>-14.039777777777743</v>
      </c>
      <c r="AH27" s="44">
        <f t="shared" si="3"/>
        <v>-17.430000000000007</v>
      </c>
      <c r="AI27" s="44">
        <f t="shared" si="3"/>
        <v>-32.755000000000052</v>
      </c>
      <c r="AJ27" s="44">
        <f t="shared" si="4"/>
        <v>-9.3209249999999955</v>
      </c>
      <c r="AK27" s="3"/>
    </row>
    <row r="28" spans="1:37" x14ac:dyDescent="0.25">
      <c r="A28" s="50">
        <v>24</v>
      </c>
      <c r="B28" s="40">
        <v>113.245</v>
      </c>
      <c r="C28" s="40">
        <v>132.204375</v>
      </c>
      <c r="D28" s="40">
        <v>151.16374999999999</v>
      </c>
      <c r="E28" s="40">
        <v>160.02583333333334</v>
      </c>
      <c r="F28" s="40">
        <v>168.88791666666665</v>
      </c>
      <c r="G28" s="40">
        <v>177.75</v>
      </c>
      <c r="H28" s="40">
        <v>210.1552380952381</v>
      </c>
      <c r="I28" s="40">
        <v>242.56047619047621</v>
      </c>
      <c r="J28" s="40">
        <v>274.96571428571428</v>
      </c>
      <c r="K28" s="42">
        <v>305.88452380952378</v>
      </c>
      <c r="L28" s="3"/>
      <c r="M28" s="106">
        <v>24</v>
      </c>
      <c r="N28" s="40">
        <v>116.21</v>
      </c>
      <c r="O28" s="40">
        <v>132.10624999999999</v>
      </c>
      <c r="P28" s="40">
        <v>148.0025</v>
      </c>
      <c r="Q28" s="40">
        <v>155.51833333333335</v>
      </c>
      <c r="R28" s="40">
        <v>163.03416666666666</v>
      </c>
      <c r="S28" s="40">
        <v>170.55</v>
      </c>
      <c r="T28" s="40">
        <v>199.67309523809524</v>
      </c>
      <c r="U28" s="40">
        <v>228.79619047619047</v>
      </c>
      <c r="V28" s="40">
        <v>257.91928571428571</v>
      </c>
      <c r="W28" s="42">
        <v>273.32130952380953</v>
      </c>
      <c r="X28" s="3"/>
      <c r="Y28" s="106">
        <v>24</v>
      </c>
      <c r="Z28" s="44">
        <f t="shared" si="3"/>
        <v>2.9649999999999892</v>
      </c>
      <c r="AA28" s="44">
        <f t="shared" si="3"/>
        <v>-9.8125000000010232E-2</v>
      </c>
      <c r="AB28" s="44">
        <f t="shared" si="3"/>
        <v>-3.1612499999999955</v>
      </c>
      <c r="AC28" s="44">
        <f t="shared" si="3"/>
        <v>-4.5074999999999932</v>
      </c>
      <c r="AD28" s="44">
        <f t="shared" si="3"/>
        <v>-5.8537499999999909</v>
      </c>
      <c r="AE28" s="44">
        <f t="shared" si="3"/>
        <v>-7.1999999999999886</v>
      </c>
      <c r="AF28" s="44">
        <f t="shared" si="3"/>
        <v>-10.482142857142861</v>
      </c>
      <c r="AG28" s="44">
        <f t="shared" si="3"/>
        <v>-13.764285714285734</v>
      </c>
      <c r="AH28" s="44">
        <f t="shared" si="3"/>
        <v>-17.046428571428578</v>
      </c>
      <c r="AI28" s="44">
        <f t="shared" si="3"/>
        <v>-32.563214285714253</v>
      </c>
      <c r="AJ28" s="44">
        <f t="shared" si="4"/>
        <v>-9.1711696428571408</v>
      </c>
      <c r="AK28" s="3"/>
    </row>
    <row r="29" spans="1:37" x14ac:dyDescent="0.25">
      <c r="A29" s="50">
        <v>25</v>
      </c>
      <c r="B29" s="40">
        <v>116.47666666666666</v>
      </c>
      <c r="C29" s="40">
        <v>135.98333333333335</v>
      </c>
      <c r="D29" s="40">
        <v>155.49</v>
      </c>
      <c r="E29" s="40">
        <v>164.08422222222222</v>
      </c>
      <c r="F29" s="40">
        <v>172.67844444444447</v>
      </c>
      <c r="G29" s="40">
        <v>181.27266666666668</v>
      </c>
      <c r="H29" s="40">
        <v>213.87225396825397</v>
      </c>
      <c r="I29" s="40">
        <v>246.47184126984126</v>
      </c>
      <c r="J29" s="40">
        <v>279.07142857142856</v>
      </c>
      <c r="K29" s="42">
        <v>307.93738095238098</v>
      </c>
      <c r="L29" s="3"/>
      <c r="M29" s="106">
        <v>25</v>
      </c>
      <c r="N29" s="40">
        <v>119.63</v>
      </c>
      <c r="O29" s="40">
        <v>135.995</v>
      </c>
      <c r="P29" s="40">
        <v>152.36000000000001</v>
      </c>
      <c r="Q29" s="40">
        <v>159.61733333333333</v>
      </c>
      <c r="R29" s="40">
        <v>166.87466666666668</v>
      </c>
      <c r="S29" s="40">
        <v>174.13200000000001</v>
      </c>
      <c r="T29" s="40">
        <v>203.55752380952381</v>
      </c>
      <c r="U29" s="40">
        <v>232.98304761904765</v>
      </c>
      <c r="V29" s="40">
        <v>262.40857142857146</v>
      </c>
      <c r="W29" s="42">
        <v>275.56595238095235</v>
      </c>
      <c r="X29" s="3"/>
      <c r="Y29" s="106">
        <v>25</v>
      </c>
      <c r="Z29" s="44">
        <f t="shared" si="3"/>
        <v>3.153333333333336</v>
      </c>
      <c r="AA29" s="44">
        <f t="shared" si="3"/>
        <v>1.1666666666656056E-2</v>
      </c>
      <c r="AB29" s="44">
        <f t="shared" si="3"/>
        <v>-3.1299999999999955</v>
      </c>
      <c r="AC29" s="44">
        <f t="shared" si="3"/>
        <v>-4.4668888888888887</v>
      </c>
      <c r="AD29" s="44">
        <f t="shared" si="3"/>
        <v>-5.8037777777777819</v>
      </c>
      <c r="AE29" s="44">
        <f t="shared" si="3"/>
        <v>-7.1406666666666752</v>
      </c>
      <c r="AF29" s="44">
        <f t="shared" si="3"/>
        <v>-10.314730158730157</v>
      </c>
      <c r="AG29" s="44">
        <f t="shared" si="3"/>
        <v>-13.48879365079361</v>
      </c>
      <c r="AH29" s="44">
        <f t="shared" si="3"/>
        <v>-16.662857142857092</v>
      </c>
      <c r="AI29" s="44">
        <f t="shared" si="3"/>
        <v>-32.371428571428623</v>
      </c>
      <c r="AJ29" s="44">
        <f t="shared" si="4"/>
        <v>-9.0214142857142825</v>
      </c>
      <c r="AK29" s="3"/>
    </row>
    <row r="30" spans="1:37" x14ac:dyDescent="0.25">
      <c r="A30" s="50">
        <v>26</v>
      </c>
      <c r="B30" s="40">
        <v>119.70833333333334</v>
      </c>
      <c r="C30" s="40">
        <v>139.76229166666667</v>
      </c>
      <c r="D30" s="40">
        <v>159.81625000000003</v>
      </c>
      <c r="E30" s="40">
        <v>168.14261111111114</v>
      </c>
      <c r="F30" s="40">
        <v>176.46897222222222</v>
      </c>
      <c r="G30" s="40">
        <v>184.79533333333333</v>
      </c>
      <c r="H30" s="40">
        <v>217.58926984126984</v>
      </c>
      <c r="I30" s="40">
        <v>250.38320634920638</v>
      </c>
      <c r="J30" s="40">
        <v>283.17714285714288</v>
      </c>
      <c r="K30" s="42">
        <v>309.99023809523811</v>
      </c>
      <c r="L30" s="3"/>
      <c r="M30" s="106">
        <v>26</v>
      </c>
      <c r="N30" s="40">
        <v>123.05</v>
      </c>
      <c r="O30" s="40">
        <v>139.88375000000002</v>
      </c>
      <c r="P30" s="40">
        <v>156.71750000000003</v>
      </c>
      <c r="Q30" s="40">
        <v>163.71633333333335</v>
      </c>
      <c r="R30" s="40">
        <v>170.71516666666668</v>
      </c>
      <c r="S30" s="40">
        <v>177.714</v>
      </c>
      <c r="T30" s="40">
        <v>207.44195238095239</v>
      </c>
      <c r="U30" s="40">
        <v>237.16990476190477</v>
      </c>
      <c r="V30" s="40">
        <v>266.89785714285716</v>
      </c>
      <c r="W30" s="42">
        <v>277.81059523809523</v>
      </c>
      <c r="X30" s="3"/>
      <c r="Y30" s="106">
        <v>26</v>
      </c>
      <c r="Z30" s="44">
        <f t="shared" si="3"/>
        <v>3.3416666666666544</v>
      </c>
      <c r="AA30" s="44">
        <f t="shared" si="3"/>
        <v>0.12145833333335077</v>
      </c>
      <c r="AB30" s="44">
        <f t="shared" si="3"/>
        <v>-3.0987499999999955</v>
      </c>
      <c r="AC30" s="44">
        <f t="shared" si="3"/>
        <v>-4.4262777777777842</v>
      </c>
      <c r="AD30" s="44">
        <f t="shared" si="3"/>
        <v>-5.7538055555555445</v>
      </c>
      <c r="AE30" s="44">
        <f t="shared" si="3"/>
        <v>-7.0813333333333333</v>
      </c>
      <c r="AF30" s="44">
        <f t="shared" si="3"/>
        <v>-10.147317460317453</v>
      </c>
      <c r="AG30" s="44">
        <f t="shared" si="3"/>
        <v>-13.213301587301601</v>
      </c>
      <c r="AH30" s="44">
        <f t="shared" si="3"/>
        <v>-16.27928571428572</v>
      </c>
      <c r="AI30" s="44">
        <f t="shared" si="3"/>
        <v>-32.179642857142881</v>
      </c>
      <c r="AJ30" s="44">
        <f t="shared" si="4"/>
        <v>-8.8716589285714313</v>
      </c>
      <c r="AK30" s="3"/>
    </row>
    <row r="31" spans="1:37" x14ac:dyDescent="0.25">
      <c r="A31" s="50">
        <v>27</v>
      </c>
      <c r="B31" s="40">
        <v>122.94</v>
      </c>
      <c r="C31" s="40">
        <v>143.54124999999999</v>
      </c>
      <c r="D31" s="40">
        <v>164.14250000000001</v>
      </c>
      <c r="E31" s="40">
        <v>172.20099999999999</v>
      </c>
      <c r="F31" s="40">
        <v>180.2595</v>
      </c>
      <c r="G31" s="40">
        <v>188.31799999999998</v>
      </c>
      <c r="H31" s="40">
        <v>221.30628571428571</v>
      </c>
      <c r="I31" s="40">
        <v>254.29457142857143</v>
      </c>
      <c r="J31" s="40">
        <v>287.28285714285715</v>
      </c>
      <c r="K31" s="42">
        <v>312.04309523809525</v>
      </c>
      <c r="L31" s="3"/>
      <c r="M31" s="106">
        <v>27</v>
      </c>
      <c r="N31" s="40">
        <v>126.47</v>
      </c>
      <c r="O31" s="40">
        <v>143.77250000000001</v>
      </c>
      <c r="P31" s="40">
        <v>161.07500000000002</v>
      </c>
      <c r="Q31" s="40">
        <v>167.81533333333334</v>
      </c>
      <c r="R31" s="40">
        <v>174.5556666666667</v>
      </c>
      <c r="S31" s="40">
        <v>181.29600000000002</v>
      </c>
      <c r="T31" s="40">
        <v>211.32638095238096</v>
      </c>
      <c r="U31" s="40">
        <v>241.35676190476192</v>
      </c>
      <c r="V31" s="40">
        <v>271.38714285714286</v>
      </c>
      <c r="W31" s="42">
        <v>280.05523809523811</v>
      </c>
      <c r="X31" s="3"/>
      <c r="Y31" s="106">
        <v>27</v>
      </c>
      <c r="Z31" s="44">
        <f t="shared" si="3"/>
        <v>3.5300000000000011</v>
      </c>
      <c r="AA31" s="44">
        <f t="shared" si="3"/>
        <v>0.23125000000001705</v>
      </c>
      <c r="AB31" s="44">
        <f t="shared" si="3"/>
        <v>-3.0674999999999955</v>
      </c>
      <c r="AC31" s="44">
        <f t="shared" si="3"/>
        <v>-4.3856666666666513</v>
      </c>
      <c r="AD31" s="44">
        <f t="shared" si="3"/>
        <v>-5.7038333333333071</v>
      </c>
      <c r="AE31" s="44">
        <f t="shared" si="3"/>
        <v>-7.0219999999999629</v>
      </c>
      <c r="AF31" s="44">
        <f t="shared" si="3"/>
        <v>-9.9799047619047485</v>
      </c>
      <c r="AG31" s="44">
        <f t="shared" si="3"/>
        <v>-12.937809523809506</v>
      </c>
      <c r="AH31" s="44">
        <f t="shared" si="3"/>
        <v>-15.895714285714291</v>
      </c>
      <c r="AI31" s="44">
        <f t="shared" si="3"/>
        <v>-31.987857142857138</v>
      </c>
      <c r="AJ31" s="44">
        <f t="shared" si="4"/>
        <v>-8.7219035714285589</v>
      </c>
      <c r="AK31" s="3"/>
    </row>
    <row r="32" spans="1:37" x14ac:dyDescent="0.25">
      <c r="A32" s="50">
        <v>28</v>
      </c>
      <c r="B32" s="40">
        <v>126.17166666666667</v>
      </c>
      <c r="C32" s="40">
        <v>147.32020833333334</v>
      </c>
      <c r="D32" s="40">
        <v>168.46875</v>
      </c>
      <c r="E32" s="40">
        <v>176.25938888888888</v>
      </c>
      <c r="F32" s="40">
        <v>184.05002777777779</v>
      </c>
      <c r="G32" s="40">
        <v>191.84066666666666</v>
      </c>
      <c r="H32" s="40">
        <v>225.02330158730157</v>
      </c>
      <c r="I32" s="40">
        <v>258.20593650793649</v>
      </c>
      <c r="J32" s="40">
        <v>291.38857142857142</v>
      </c>
      <c r="K32" s="42">
        <v>314.09595238095238</v>
      </c>
      <c r="L32" s="3"/>
      <c r="M32" s="106">
        <v>28</v>
      </c>
      <c r="N32" s="40">
        <v>129.88999999999999</v>
      </c>
      <c r="O32" s="40">
        <v>147.66125</v>
      </c>
      <c r="P32" s="40">
        <v>165.4325</v>
      </c>
      <c r="Q32" s="40">
        <v>171.91433333333333</v>
      </c>
      <c r="R32" s="40">
        <v>178.39616666666669</v>
      </c>
      <c r="S32" s="40">
        <v>184.87800000000001</v>
      </c>
      <c r="T32" s="40">
        <v>215.21080952380953</v>
      </c>
      <c r="U32" s="40">
        <v>245.54361904761905</v>
      </c>
      <c r="V32" s="40">
        <v>275.87642857142856</v>
      </c>
      <c r="W32" s="42">
        <v>282.29988095238093</v>
      </c>
      <c r="X32" s="3"/>
      <c r="Y32" s="106">
        <v>28</v>
      </c>
      <c r="Z32" s="44">
        <f t="shared" si="3"/>
        <v>3.7183333333333195</v>
      </c>
      <c r="AA32" s="44">
        <f t="shared" si="3"/>
        <v>0.34104166666665492</v>
      </c>
      <c r="AB32" s="44">
        <f t="shared" si="3"/>
        <v>-3.0362499999999955</v>
      </c>
      <c r="AC32" s="44">
        <f t="shared" si="3"/>
        <v>-4.3450555555555468</v>
      </c>
      <c r="AD32" s="44">
        <f t="shared" si="3"/>
        <v>-5.6538611111110981</v>
      </c>
      <c r="AE32" s="44">
        <f t="shared" si="3"/>
        <v>-6.9626666666666495</v>
      </c>
      <c r="AF32" s="44">
        <f t="shared" si="3"/>
        <v>-9.8124920634920443</v>
      </c>
      <c r="AG32" s="44">
        <f t="shared" si="3"/>
        <v>-12.662317460317439</v>
      </c>
      <c r="AH32" s="44">
        <f t="shared" si="3"/>
        <v>-15.512142857142862</v>
      </c>
      <c r="AI32" s="44">
        <f t="shared" si="3"/>
        <v>-31.796071428571452</v>
      </c>
      <c r="AJ32" s="44">
        <f t="shared" si="4"/>
        <v>-8.5721482142857113</v>
      </c>
      <c r="AK32" s="3"/>
    </row>
    <row r="33" spans="1:37" x14ac:dyDescent="0.25">
      <c r="A33" s="50">
        <v>29</v>
      </c>
      <c r="B33" s="40">
        <v>129.40333333333334</v>
      </c>
      <c r="C33" s="40">
        <v>151.09916666666669</v>
      </c>
      <c r="D33" s="40">
        <v>172.79500000000002</v>
      </c>
      <c r="E33" s="40">
        <v>180.31777777777779</v>
      </c>
      <c r="F33" s="40">
        <v>187.84055555555557</v>
      </c>
      <c r="G33" s="40">
        <v>195.36333333333334</v>
      </c>
      <c r="H33" s="40">
        <v>228.74031746031747</v>
      </c>
      <c r="I33" s="40">
        <v>262.1173015873016</v>
      </c>
      <c r="J33" s="40">
        <v>295.49428571428575</v>
      </c>
      <c r="K33" s="42">
        <v>316.14880952380952</v>
      </c>
      <c r="L33" s="3"/>
      <c r="M33" s="106">
        <v>29</v>
      </c>
      <c r="N33" s="40">
        <v>133.31</v>
      </c>
      <c r="O33" s="40">
        <v>151.55000000000001</v>
      </c>
      <c r="P33" s="40">
        <v>169.79000000000002</v>
      </c>
      <c r="Q33" s="40">
        <v>176.01333333333335</v>
      </c>
      <c r="R33" s="40">
        <v>182.23666666666671</v>
      </c>
      <c r="S33" s="40">
        <v>188.46000000000004</v>
      </c>
      <c r="T33" s="40">
        <v>219.0952380952381</v>
      </c>
      <c r="U33" s="40">
        <v>249.7304761904762</v>
      </c>
      <c r="V33" s="40">
        <v>280.36571428571426</v>
      </c>
      <c r="W33" s="42">
        <v>284.54452380952375</v>
      </c>
      <c r="X33" s="3"/>
      <c r="Y33" s="106">
        <v>29</v>
      </c>
      <c r="Z33" s="44">
        <f t="shared" si="3"/>
        <v>3.9066666666666663</v>
      </c>
      <c r="AA33" s="44">
        <f t="shared" si="3"/>
        <v>0.45083333333332121</v>
      </c>
      <c r="AB33" s="44">
        <f t="shared" si="3"/>
        <v>-3.0049999999999955</v>
      </c>
      <c r="AC33" s="44">
        <f t="shared" si="3"/>
        <v>-4.3044444444444423</v>
      </c>
      <c r="AD33" s="44">
        <f t="shared" si="3"/>
        <v>-5.6038888888888607</v>
      </c>
      <c r="AE33" s="44">
        <f t="shared" si="3"/>
        <v>-6.9033333333333076</v>
      </c>
      <c r="AF33" s="44">
        <f t="shared" si="3"/>
        <v>-9.6450793650793685</v>
      </c>
      <c r="AG33" s="44">
        <f t="shared" si="3"/>
        <v>-12.386825396825401</v>
      </c>
      <c r="AH33" s="44">
        <f t="shared" si="3"/>
        <v>-15.12857142857149</v>
      </c>
      <c r="AI33" s="44">
        <f t="shared" si="3"/>
        <v>-31.604285714285766</v>
      </c>
      <c r="AJ33" s="44">
        <f t="shared" si="4"/>
        <v>-8.4223928571428637</v>
      </c>
      <c r="AK33" s="3"/>
    </row>
    <row r="34" spans="1:37" x14ac:dyDescent="0.25">
      <c r="A34" s="50">
        <v>30</v>
      </c>
      <c r="B34" s="40">
        <v>132.63499999999999</v>
      </c>
      <c r="C34" s="40">
        <v>154.87812500000001</v>
      </c>
      <c r="D34" s="40">
        <v>177.12125000000003</v>
      </c>
      <c r="E34" s="40">
        <v>184.37616666666668</v>
      </c>
      <c r="F34" s="40">
        <v>191.63108333333335</v>
      </c>
      <c r="G34" s="40">
        <v>198.886</v>
      </c>
      <c r="H34" s="40">
        <v>232.45733333333334</v>
      </c>
      <c r="I34" s="40">
        <v>266.02866666666671</v>
      </c>
      <c r="J34" s="40">
        <v>299.60000000000002</v>
      </c>
      <c r="K34" s="42">
        <v>318.20166666666671</v>
      </c>
      <c r="L34" s="3"/>
      <c r="M34" s="106">
        <v>30</v>
      </c>
      <c r="N34" s="40">
        <v>136.72999999999999</v>
      </c>
      <c r="O34" s="40">
        <v>155.43875000000003</v>
      </c>
      <c r="P34" s="40">
        <v>174.14750000000004</v>
      </c>
      <c r="Q34" s="40">
        <v>180.11233333333337</v>
      </c>
      <c r="R34" s="40">
        <v>186.0771666666667</v>
      </c>
      <c r="S34" s="40">
        <v>192.04200000000003</v>
      </c>
      <c r="T34" s="40">
        <v>222.9796666666667</v>
      </c>
      <c r="U34" s="40">
        <v>253.91733333333335</v>
      </c>
      <c r="V34" s="40">
        <v>284.85500000000002</v>
      </c>
      <c r="W34" s="42">
        <v>286.78916666666669</v>
      </c>
      <c r="X34" s="3"/>
      <c r="Y34" s="106">
        <v>30</v>
      </c>
      <c r="Z34" s="53">
        <f t="shared" si="3"/>
        <v>4.0949999999999989</v>
      </c>
      <c r="AA34" s="53">
        <f t="shared" si="3"/>
        <v>0.56062500000001592</v>
      </c>
      <c r="AB34" s="53">
        <f t="shared" si="3"/>
        <v>-2.9737499999999955</v>
      </c>
      <c r="AC34" s="53">
        <f t="shared" si="3"/>
        <v>-4.2638333333333094</v>
      </c>
      <c r="AD34" s="53">
        <f t="shared" si="3"/>
        <v>-5.5539166666666517</v>
      </c>
      <c r="AE34" s="53">
        <f t="shared" si="3"/>
        <v>-6.8439999999999657</v>
      </c>
      <c r="AF34" s="53">
        <f t="shared" si="3"/>
        <v>-9.4776666666666358</v>
      </c>
      <c r="AG34" s="53">
        <f t="shared" si="3"/>
        <v>-12.111333333333363</v>
      </c>
      <c r="AH34" s="53">
        <f t="shared" si="3"/>
        <v>-14.745000000000005</v>
      </c>
      <c r="AI34" s="53">
        <f t="shared" si="3"/>
        <v>-31.412500000000023</v>
      </c>
      <c r="AJ34" s="44">
        <f t="shared" si="4"/>
        <v>-8.272637499999993</v>
      </c>
      <c r="AK34" s="3"/>
    </row>
    <row r="35" spans="1:37" x14ac:dyDescent="0.25">
      <c r="A35" s="5" t="s">
        <v>45</v>
      </c>
      <c r="B35" s="54">
        <f>AVERAGE(B5:B34)</f>
        <v>83.813499999999991</v>
      </c>
      <c r="C35" s="54">
        <f t="shared" ref="C35:K35" si="5">AVERAGE(C5:C34)</f>
        <v>99.184395833333383</v>
      </c>
      <c r="D35" s="54">
        <f t="shared" si="5"/>
        <v>114.55529166666669</v>
      </c>
      <c r="E35" s="54">
        <f t="shared" si="5"/>
        <v>124.33048333333333</v>
      </c>
      <c r="F35" s="54">
        <f t="shared" si="5"/>
        <v>134.10567499999999</v>
      </c>
      <c r="G35" s="54">
        <f t="shared" si="5"/>
        <v>143.88086666666669</v>
      </c>
      <c r="H35" s="54">
        <f t="shared" si="5"/>
        <v>173.4959666666667</v>
      </c>
      <c r="I35" s="54">
        <f t="shared" si="5"/>
        <v>203.11106666666669</v>
      </c>
      <c r="J35" s="54">
        <f t="shared" si="5"/>
        <v>232.72616666666673</v>
      </c>
      <c r="K35" s="55">
        <f t="shared" si="5"/>
        <v>284.76474999999999</v>
      </c>
      <c r="L35" s="3"/>
      <c r="M35" s="106" t="s">
        <v>23</v>
      </c>
      <c r="N35" s="40">
        <f>AVERAGE(N5:N34)</f>
        <v>85.840666666666664</v>
      </c>
      <c r="O35" s="40">
        <f t="shared" ref="O35:W35" si="6">AVERAGE(O5:O34)</f>
        <v>98.44479166666666</v>
      </c>
      <c r="P35" s="40">
        <f t="shared" si="6"/>
        <v>111.04891666666667</v>
      </c>
      <c r="Q35" s="40">
        <f t="shared" si="6"/>
        <v>119.51007777777778</v>
      </c>
      <c r="R35" s="40">
        <f t="shared" si="6"/>
        <v>127.97123888888888</v>
      </c>
      <c r="S35" s="40">
        <f t="shared" si="6"/>
        <v>136.4324</v>
      </c>
      <c r="T35" s="40">
        <f t="shared" si="6"/>
        <v>162.10198888888891</v>
      </c>
      <c r="U35" s="40">
        <f t="shared" si="6"/>
        <v>187.77157777777776</v>
      </c>
      <c r="V35" s="40">
        <f t="shared" si="6"/>
        <v>213.44116666666667</v>
      </c>
      <c r="W35" s="40">
        <f t="shared" si="6"/>
        <v>251.08225000000002</v>
      </c>
      <c r="X35" s="3"/>
      <c r="Y35" s="106" t="s">
        <v>23</v>
      </c>
      <c r="Z35" s="44">
        <f t="shared" si="3"/>
        <v>2.0271666666666732</v>
      </c>
      <c r="AA35" s="44">
        <f t="shared" si="3"/>
        <v>-0.73960416666672302</v>
      </c>
      <c r="AB35" s="44">
        <f t="shared" si="3"/>
        <v>-3.5063750000000198</v>
      </c>
      <c r="AC35" s="44">
        <f t="shared" si="3"/>
        <v>-4.8204055555555527</v>
      </c>
      <c r="AD35" s="44">
        <f t="shared" si="3"/>
        <v>-6.1344361111111141</v>
      </c>
      <c r="AE35" s="44">
        <f t="shared" si="3"/>
        <v>-7.4484666666666897</v>
      </c>
      <c r="AF35" s="44">
        <f t="shared" si="3"/>
        <v>-11.393977777777792</v>
      </c>
      <c r="AG35" s="44">
        <f t="shared" si="3"/>
        <v>-15.339488888888923</v>
      </c>
      <c r="AH35" s="44">
        <f t="shared" si="3"/>
        <v>-19.285000000000053</v>
      </c>
      <c r="AI35" s="44">
        <f t="shared" si="3"/>
        <v>-33.682499999999976</v>
      </c>
      <c r="AJ35" s="44">
        <f t="shared" si="4"/>
        <v>-10.032308750000016</v>
      </c>
      <c r="AK35" s="26"/>
    </row>
    <row r="36" spans="1:3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s="66" customFormat="1" x14ac:dyDescent="0.25">
      <c r="A38" s="66" t="s">
        <v>125</v>
      </c>
      <c r="M38" s="64" t="s">
        <v>132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Y38" s="64" t="s">
        <v>127</v>
      </c>
    </row>
    <row r="39" spans="1:37" x14ac:dyDescent="0.25">
      <c r="A39" s="45" t="s">
        <v>0</v>
      </c>
      <c r="B39" s="46" t="s">
        <v>44</v>
      </c>
      <c r="C39" s="47"/>
      <c r="D39" s="47"/>
      <c r="E39" s="47"/>
      <c r="F39" s="47"/>
      <c r="G39" s="47"/>
      <c r="H39" s="47"/>
      <c r="I39" s="47"/>
      <c r="J39" s="47"/>
      <c r="K39" s="48"/>
      <c r="L39" s="3"/>
      <c r="M39" s="22" t="s">
        <v>0</v>
      </c>
      <c r="N39" s="126" t="s">
        <v>28</v>
      </c>
      <c r="O39" s="126"/>
      <c r="P39" s="126"/>
      <c r="Q39" s="126"/>
      <c r="R39" s="126"/>
      <c r="S39" s="126"/>
      <c r="T39" s="126"/>
      <c r="U39" s="126"/>
      <c r="V39" s="126"/>
      <c r="W39" s="126"/>
      <c r="X39" s="3"/>
      <c r="Y39" s="22" t="s">
        <v>0</v>
      </c>
      <c r="Z39" s="126" t="s">
        <v>33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27"/>
      <c r="AK39" s="3"/>
    </row>
    <row r="40" spans="1:37" x14ac:dyDescent="0.25">
      <c r="A40" s="49" t="s">
        <v>30</v>
      </c>
      <c r="B40" s="50">
        <v>11</v>
      </c>
      <c r="C40" s="50">
        <v>12</v>
      </c>
      <c r="D40" s="50">
        <v>13</v>
      </c>
      <c r="E40" s="50">
        <v>14</v>
      </c>
      <c r="F40" s="50">
        <v>15</v>
      </c>
      <c r="G40" s="50">
        <v>16</v>
      </c>
      <c r="H40" s="50">
        <v>17</v>
      </c>
      <c r="I40" s="50">
        <v>18</v>
      </c>
      <c r="J40" s="50">
        <v>19</v>
      </c>
      <c r="K40" s="50">
        <v>20</v>
      </c>
      <c r="L40" s="3"/>
      <c r="M40" s="23" t="s">
        <v>22</v>
      </c>
      <c r="N40" s="106">
        <v>11</v>
      </c>
      <c r="O40" s="106">
        <f>N40+1</f>
        <v>12</v>
      </c>
      <c r="P40" s="106">
        <f t="shared" ref="P40:W40" si="7">O40+1</f>
        <v>13</v>
      </c>
      <c r="Q40" s="106">
        <f t="shared" si="7"/>
        <v>14</v>
      </c>
      <c r="R40" s="106">
        <f t="shared" si="7"/>
        <v>15</v>
      </c>
      <c r="S40" s="106">
        <f t="shared" si="7"/>
        <v>16</v>
      </c>
      <c r="T40" s="106">
        <f t="shared" si="7"/>
        <v>17</v>
      </c>
      <c r="U40" s="106">
        <f t="shared" si="7"/>
        <v>18</v>
      </c>
      <c r="V40" s="106">
        <f t="shared" si="7"/>
        <v>19</v>
      </c>
      <c r="W40" s="106">
        <f t="shared" si="7"/>
        <v>20</v>
      </c>
      <c r="X40" s="3"/>
      <c r="Y40" s="23" t="s">
        <v>22</v>
      </c>
      <c r="Z40" s="106">
        <v>11</v>
      </c>
      <c r="AA40" s="106">
        <f>Z40+1</f>
        <v>12</v>
      </c>
      <c r="AB40" s="106">
        <f t="shared" ref="AB40:AI40" si="8">AA40+1</f>
        <v>13</v>
      </c>
      <c r="AC40" s="106">
        <f t="shared" si="8"/>
        <v>14</v>
      </c>
      <c r="AD40" s="106">
        <f t="shared" si="8"/>
        <v>15</v>
      </c>
      <c r="AE40" s="106">
        <f t="shared" si="8"/>
        <v>16</v>
      </c>
      <c r="AF40" s="106">
        <f t="shared" si="8"/>
        <v>17</v>
      </c>
      <c r="AG40" s="106">
        <f t="shared" si="8"/>
        <v>18</v>
      </c>
      <c r="AH40" s="106">
        <f t="shared" si="8"/>
        <v>19</v>
      </c>
      <c r="AI40" s="106">
        <f t="shared" si="8"/>
        <v>20</v>
      </c>
      <c r="AJ40" s="107" t="s">
        <v>34</v>
      </c>
      <c r="AK40" s="3"/>
    </row>
    <row r="41" spans="1:37" x14ac:dyDescent="0.25">
      <c r="A41" s="51" t="s">
        <v>29</v>
      </c>
      <c r="B41" s="51" t="s">
        <v>11</v>
      </c>
      <c r="C41" s="51" t="s">
        <v>12</v>
      </c>
      <c r="D41" s="51" t="s">
        <v>13</v>
      </c>
      <c r="E41" s="51" t="s">
        <v>14</v>
      </c>
      <c r="F41" s="51" t="s">
        <v>15</v>
      </c>
      <c r="G41" s="51" t="s">
        <v>16</v>
      </c>
      <c r="H41" s="51" t="s">
        <v>17</v>
      </c>
      <c r="I41" s="51" t="s">
        <v>18</v>
      </c>
      <c r="J41" s="51" t="s">
        <v>19</v>
      </c>
      <c r="K41" s="51" t="s">
        <v>20</v>
      </c>
      <c r="L41" s="3"/>
      <c r="M41" s="24" t="s">
        <v>29</v>
      </c>
      <c r="N41" s="106" t="s">
        <v>11</v>
      </c>
      <c r="O41" s="106" t="s">
        <v>12</v>
      </c>
      <c r="P41" s="106" t="s">
        <v>13</v>
      </c>
      <c r="Q41" s="106" t="s">
        <v>14</v>
      </c>
      <c r="R41" s="106" t="s">
        <v>15</v>
      </c>
      <c r="S41" s="106" t="s">
        <v>16</v>
      </c>
      <c r="T41" s="106" t="s">
        <v>17</v>
      </c>
      <c r="U41" s="106" t="s">
        <v>18</v>
      </c>
      <c r="V41" s="106" t="s">
        <v>19</v>
      </c>
      <c r="W41" s="106" t="s">
        <v>20</v>
      </c>
      <c r="X41" s="3"/>
      <c r="Y41" s="24" t="s">
        <v>29</v>
      </c>
      <c r="Z41" s="106" t="s">
        <v>11</v>
      </c>
      <c r="AA41" s="106" t="s">
        <v>12</v>
      </c>
      <c r="AB41" s="106" t="s">
        <v>13</v>
      </c>
      <c r="AC41" s="106" t="s">
        <v>14</v>
      </c>
      <c r="AD41" s="106" t="s">
        <v>15</v>
      </c>
      <c r="AE41" s="106" t="s">
        <v>16</v>
      </c>
      <c r="AF41" s="106" t="s">
        <v>17</v>
      </c>
      <c r="AG41" s="106" t="s">
        <v>18</v>
      </c>
      <c r="AH41" s="106" t="s">
        <v>19</v>
      </c>
      <c r="AI41" s="106" t="s">
        <v>20</v>
      </c>
      <c r="AJ41" s="107" t="s">
        <v>32</v>
      </c>
      <c r="AK41" s="3"/>
    </row>
    <row r="42" spans="1:37" x14ac:dyDescent="0.25">
      <c r="A42" s="50">
        <v>1</v>
      </c>
      <c r="B42" s="40">
        <v>336.80333333333334</v>
      </c>
      <c r="C42" s="40">
        <v>406.39</v>
      </c>
      <c r="D42" s="40">
        <v>475.97666666666663</v>
      </c>
      <c r="E42" s="40">
        <v>545.56333333333328</v>
      </c>
      <c r="F42" s="40">
        <v>615.15</v>
      </c>
      <c r="G42" s="40">
        <v>906.43666666666672</v>
      </c>
      <c r="H42" s="40">
        <v>1197.7233333333334</v>
      </c>
      <c r="I42" s="40">
        <v>1489.0100000000002</v>
      </c>
      <c r="J42" s="40">
        <v>1780.2966666666666</v>
      </c>
      <c r="K42" s="40">
        <v>2071.5833333333335</v>
      </c>
      <c r="L42" s="3"/>
      <c r="M42" s="25">
        <v>1</v>
      </c>
      <c r="N42" s="40">
        <v>288.7233333333333</v>
      </c>
      <c r="O42" s="40">
        <v>350.07</v>
      </c>
      <c r="P42" s="40">
        <v>411.41666666666669</v>
      </c>
      <c r="Q42" s="40">
        <v>472.76333333333332</v>
      </c>
      <c r="R42" s="40">
        <v>534.11</v>
      </c>
      <c r="S42" s="40">
        <v>779.53333333333342</v>
      </c>
      <c r="T42" s="40">
        <v>1024.9566666666667</v>
      </c>
      <c r="U42" s="40">
        <v>1270.3800000000001</v>
      </c>
      <c r="V42" s="40">
        <v>1515.8033333333335</v>
      </c>
      <c r="W42" s="40">
        <v>1761.2266666666669</v>
      </c>
      <c r="X42" s="3"/>
      <c r="Y42" s="25">
        <v>1</v>
      </c>
      <c r="Z42" s="54">
        <f>N42-B42</f>
        <v>-48.080000000000041</v>
      </c>
      <c r="AA42" s="55">
        <f t="shared" ref="AA42:AI57" si="9">O42-C42</f>
        <v>-56.319999999999993</v>
      </c>
      <c r="AB42" s="54">
        <f t="shared" si="9"/>
        <v>-64.559999999999945</v>
      </c>
      <c r="AC42" s="54">
        <f t="shared" si="9"/>
        <v>-72.799999999999955</v>
      </c>
      <c r="AD42" s="54">
        <f t="shared" si="9"/>
        <v>-81.039999999999964</v>
      </c>
      <c r="AE42" s="54">
        <f t="shared" si="9"/>
        <v>-126.90333333333331</v>
      </c>
      <c r="AF42" s="55">
        <f t="shared" si="9"/>
        <v>-172.76666666666665</v>
      </c>
      <c r="AG42" s="54">
        <f t="shared" si="9"/>
        <v>-218.63000000000011</v>
      </c>
      <c r="AH42" s="54">
        <f t="shared" si="9"/>
        <v>-264.49333333333311</v>
      </c>
      <c r="AI42" s="54">
        <f t="shared" si="9"/>
        <v>-310.35666666666657</v>
      </c>
      <c r="AJ42" s="54">
        <f>AVERAGE(Z42:AI42)</f>
        <v>-141.59499999999997</v>
      </c>
      <c r="AK42" s="3"/>
    </row>
    <row r="43" spans="1:37" x14ac:dyDescent="0.25">
      <c r="A43" s="50">
        <v>2</v>
      </c>
      <c r="B43" s="40">
        <v>336.80333333333334</v>
      </c>
      <c r="C43" s="40">
        <v>406.39</v>
      </c>
      <c r="D43" s="40">
        <v>475.97666666666663</v>
      </c>
      <c r="E43" s="40">
        <v>545.56333333333328</v>
      </c>
      <c r="F43" s="40">
        <v>615.15</v>
      </c>
      <c r="G43" s="40">
        <v>906.43666666666672</v>
      </c>
      <c r="H43" s="40">
        <v>1197.7233333333334</v>
      </c>
      <c r="I43" s="40">
        <v>1489.0100000000002</v>
      </c>
      <c r="J43" s="40">
        <v>1780.2966666666666</v>
      </c>
      <c r="K43" s="40">
        <v>2071.5833333333335</v>
      </c>
      <c r="L43" s="3"/>
      <c r="M43" s="25">
        <v>2</v>
      </c>
      <c r="N43" s="40">
        <v>288.7233333333333</v>
      </c>
      <c r="O43" s="40">
        <v>350.07</v>
      </c>
      <c r="P43" s="40">
        <v>411.41666666666669</v>
      </c>
      <c r="Q43" s="40">
        <v>472.76333333333332</v>
      </c>
      <c r="R43" s="40">
        <v>534.11</v>
      </c>
      <c r="S43" s="40">
        <v>779.53333333333342</v>
      </c>
      <c r="T43" s="40">
        <v>1024.9566666666667</v>
      </c>
      <c r="U43" s="40">
        <v>1270.3800000000001</v>
      </c>
      <c r="V43" s="40">
        <v>1515.8033333333335</v>
      </c>
      <c r="W43" s="40">
        <v>1761.2266666666669</v>
      </c>
      <c r="X43" s="3"/>
      <c r="Y43" s="25">
        <v>2</v>
      </c>
      <c r="Z43" s="54">
        <f t="shared" ref="Z43:AI72" si="10">N43-B43</f>
        <v>-48.080000000000041</v>
      </c>
      <c r="AA43" s="55">
        <f t="shared" si="9"/>
        <v>-56.319999999999993</v>
      </c>
      <c r="AB43" s="54">
        <f t="shared" si="9"/>
        <v>-64.559999999999945</v>
      </c>
      <c r="AC43" s="54">
        <f t="shared" si="9"/>
        <v>-72.799999999999955</v>
      </c>
      <c r="AD43" s="54">
        <f t="shared" si="9"/>
        <v>-81.039999999999964</v>
      </c>
      <c r="AE43" s="54">
        <f t="shared" si="9"/>
        <v>-126.90333333333331</v>
      </c>
      <c r="AF43" s="55">
        <f t="shared" si="9"/>
        <v>-172.76666666666665</v>
      </c>
      <c r="AG43" s="54">
        <f t="shared" si="9"/>
        <v>-218.63000000000011</v>
      </c>
      <c r="AH43" s="54">
        <f t="shared" si="9"/>
        <v>-264.49333333333311</v>
      </c>
      <c r="AI43" s="54">
        <f t="shared" si="9"/>
        <v>-310.35666666666657</v>
      </c>
      <c r="AJ43" s="54">
        <f>AVERAGE(Z43:AI43)</f>
        <v>-141.59499999999997</v>
      </c>
      <c r="AK43" s="3"/>
    </row>
    <row r="44" spans="1:37" x14ac:dyDescent="0.25">
      <c r="A44" s="50">
        <v>3</v>
      </c>
      <c r="B44" s="40">
        <v>336.80333333333334</v>
      </c>
      <c r="C44" s="40">
        <v>406.39</v>
      </c>
      <c r="D44" s="40">
        <v>475.97666666666663</v>
      </c>
      <c r="E44" s="40">
        <v>545.56333333333328</v>
      </c>
      <c r="F44" s="40">
        <v>615.15</v>
      </c>
      <c r="G44" s="40">
        <v>906.43666666666672</v>
      </c>
      <c r="H44" s="40">
        <v>1197.7233333333334</v>
      </c>
      <c r="I44" s="40">
        <v>1489.0100000000002</v>
      </c>
      <c r="J44" s="40">
        <v>1780.2966666666666</v>
      </c>
      <c r="K44" s="40">
        <v>2071.5833333333335</v>
      </c>
      <c r="L44" s="3"/>
      <c r="M44" s="25">
        <v>3</v>
      </c>
      <c r="N44" s="40">
        <v>288.7233333333333</v>
      </c>
      <c r="O44" s="40">
        <v>350.07</v>
      </c>
      <c r="P44" s="40">
        <v>411.41666666666669</v>
      </c>
      <c r="Q44" s="40">
        <v>472.76333333333332</v>
      </c>
      <c r="R44" s="40">
        <v>534.11</v>
      </c>
      <c r="S44" s="40">
        <v>779.53333333333342</v>
      </c>
      <c r="T44" s="40">
        <v>1024.9566666666667</v>
      </c>
      <c r="U44" s="40">
        <v>1270.3800000000001</v>
      </c>
      <c r="V44" s="40">
        <v>1515.8033333333335</v>
      </c>
      <c r="W44" s="40">
        <v>1761.2266666666669</v>
      </c>
      <c r="X44" s="3"/>
      <c r="Y44" s="25">
        <v>3</v>
      </c>
      <c r="Z44" s="54">
        <f t="shared" si="10"/>
        <v>-48.080000000000041</v>
      </c>
      <c r="AA44" s="55">
        <f t="shared" si="9"/>
        <v>-56.319999999999993</v>
      </c>
      <c r="AB44" s="54">
        <f t="shared" si="9"/>
        <v>-64.559999999999945</v>
      </c>
      <c r="AC44" s="54">
        <f t="shared" si="9"/>
        <v>-72.799999999999955</v>
      </c>
      <c r="AD44" s="54">
        <f t="shared" si="9"/>
        <v>-81.039999999999964</v>
      </c>
      <c r="AE44" s="54">
        <f t="shared" si="9"/>
        <v>-126.90333333333331</v>
      </c>
      <c r="AF44" s="55">
        <f t="shared" si="9"/>
        <v>-172.76666666666665</v>
      </c>
      <c r="AG44" s="54">
        <f t="shared" si="9"/>
        <v>-218.63000000000011</v>
      </c>
      <c r="AH44" s="54">
        <f t="shared" si="9"/>
        <v>-264.49333333333311</v>
      </c>
      <c r="AI44" s="54">
        <f t="shared" si="9"/>
        <v>-310.35666666666657</v>
      </c>
      <c r="AJ44" s="54">
        <f t="shared" ref="AJ44:AJ72" si="11">AVERAGE(Z44:AI44)</f>
        <v>-141.59499999999997</v>
      </c>
      <c r="AK44" s="3"/>
    </row>
    <row r="45" spans="1:37" x14ac:dyDescent="0.25">
      <c r="A45" s="50">
        <v>4</v>
      </c>
      <c r="B45" s="40">
        <v>336.80333333333334</v>
      </c>
      <c r="C45" s="40">
        <v>406.39</v>
      </c>
      <c r="D45" s="40">
        <v>475.97666666666663</v>
      </c>
      <c r="E45" s="40">
        <v>545.56333333333328</v>
      </c>
      <c r="F45" s="40">
        <v>615.15</v>
      </c>
      <c r="G45" s="40">
        <v>906.43666666666672</v>
      </c>
      <c r="H45" s="40">
        <v>1197.7233333333334</v>
      </c>
      <c r="I45" s="40">
        <v>1489.0100000000002</v>
      </c>
      <c r="J45" s="40">
        <v>1780.2966666666666</v>
      </c>
      <c r="K45" s="40">
        <v>2071.5833333333335</v>
      </c>
      <c r="L45" s="3"/>
      <c r="M45" s="25">
        <v>4</v>
      </c>
      <c r="N45" s="40">
        <v>288.7233333333333</v>
      </c>
      <c r="O45" s="40">
        <v>350.07</v>
      </c>
      <c r="P45" s="40">
        <v>411.41666666666669</v>
      </c>
      <c r="Q45" s="40">
        <v>472.76333333333332</v>
      </c>
      <c r="R45" s="40">
        <v>534.11</v>
      </c>
      <c r="S45" s="40">
        <v>779.53333333333342</v>
      </c>
      <c r="T45" s="40">
        <v>1024.9566666666667</v>
      </c>
      <c r="U45" s="40">
        <v>1270.3800000000001</v>
      </c>
      <c r="V45" s="40">
        <v>1515.8033333333335</v>
      </c>
      <c r="W45" s="40">
        <v>1761.2266666666669</v>
      </c>
      <c r="X45" s="3"/>
      <c r="Y45" s="25">
        <v>4</v>
      </c>
      <c r="Z45" s="54">
        <f t="shared" si="10"/>
        <v>-48.080000000000041</v>
      </c>
      <c r="AA45" s="55">
        <f t="shared" si="9"/>
        <v>-56.319999999999993</v>
      </c>
      <c r="AB45" s="54">
        <f t="shared" si="9"/>
        <v>-64.559999999999945</v>
      </c>
      <c r="AC45" s="54">
        <f t="shared" si="9"/>
        <v>-72.799999999999955</v>
      </c>
      <c r="AD45" s="54">
        <f t="shared" si="9"/>
        <v>-81.039999999999964</v>
      </c>
      <c r="AE45" s="54">
        <f t="shared" si="9"/>
        <v>-126.90333333333331</v>
      </c>
      <c r="AF45" s="55">
        <f t="shared" si="9"/>
        <v>-172.76666666666665</v>
      </c>
      <c r="AG45" s="54">
        <f t="shared" si="9"/>
        <v>-218.63000000000011</v>
      </c>
      <c r="AH45" s="54">
        <f t="shared" si="9"/>
        <v>-264.49333333333311</v>
      </c>
      <c r="AI45" s="54">
        <f t="shared" si="9"/>
        <v>-310.35666666666657</v>
      </c>
      <c r="AJ45" s="54">
        <f t="shared" si="11"/>
        <v>-141.59499999999997</v>
      </c>
      <c r="AK45" s="3"/>
    </row>
    <row r="46" spans="1:37" x14ac:dyDescent="0.25">
      <c r="A46" s="50">
        <v>5</v>
      </c>
      <c r="B46" s="40">
        <v>336.80333333333334</v>
      </c>
      <c r="C46" s="40">
        <v>406.39</v>
      </c>
      <c r="D46" s="40">
        <v>475.97666666666663</v>
      </c>
      <c r="E46" s="40">
        <v>545.56333333333328</v>
      </c>
      <c r="F46" s="40">
        <v>615.15</v>
      </c>
      <c r="G46" s="40">
        <v>906.43666666666672</v>
      </c>
      <c r="H46" s="40">
        <v>1197.7233333333334</v>
      </c>
      <c r="I46" s="40">
        <v>1489.0100000000002</v>
      </c>
      <c r="J46" s="40">
        <v>1780.2966666666666</v>
      </c>
      <c r="K46" s="40">
        <v>2071.5833333333335</v>
      </c>
      <c r="L46" s="3"/>
      <c r="M46" s="25">
        <v>5</v>
      </c>
      <c r="N46" s="40">
        <v>288.7233333333333</v>
      </c>
      <c r="O46" s="40">
        <v>350.07</v>
      </c>
      <c r="P46" s="40">
        <v>411.41666666666669</v>
      </c>
      <c r="Q46" s="40">
        <v>472.76333333333332</v>
      </c>
      <c r="R46" s="40">
        <v>534.11</v>
      </c>
      <c r="S46" s="40">
        <v>779.53333333333342</v>
      </c>
      <c r="T46" s="40">
        <v>1024.9566666666667</v>
      </c>
      <c r="U46" s="40">
        <v>1270.3800000000001</v>
      </c>
      <c r="V46" s="40">
        <v>1515.8033333333335</v>
      </c>
      <c r="W46" s="40">
        <v>1761.2266666666669</v>
      </c>
      <c r="X46" s="3"/>
      <c r="Y46" s="25">
        <v>5</v>
      </c>
      <c r="Z46" s="54">
        <f t="shared" si="10"/>
        <v>-48.080000000000041</v>
      </c>
      <c r="AA46" s="55">
        <f t="shared" si="9"/>
        <v>-56.319999999999993</v>
      </c>
      <c r="AB46" s="54">
        <f t="shared" si="9"/>
        <v>-64.559999999999945</v>
      </c>
      <c r="AC46" s="54">
        <f t="shared" si="9"/>
        <v>-72.799999999999955</v>
      </c>
      <c r="AD46" s="54">
        <f t="shared" si="9"/>
        <v>-81.039999999999964</v>
      </c>
      <c r="AE46" s="54">
        <f t="shared" si="9"/>
        <v>-126.90333333333331</v>
      </c>
      <c r="AF46" s="55">
        <f t="shared" si="9"/>
        <v>-172.76666666666665</v>
      </c>
      <c r="AG46" s="54">
        <f t="shared" si="9"/>
        <v>-218.63000000000011</v>
      </c>
      <c r="AH46" s="54">
        <f t="shared" si="9"/>
        <v>-264.49333333333311</v>
      </c>
      <c r="AI46" s="54">
        <f t="shared" si="9"/>
        <v>-310.35666666666657</v>
      </c>
      <c r="AJ46" s="54">
        <f t="shared" si="11"/>
        <v>-141.59499999999997</v>
      </c>
      <c r="AK46" s="3"/>
    </row>
    <row r="47" spans="1:37" x14ac:dyDescent="0.25">
      <c r="A47" s="50">
        <v>6</v>
      </c>
      <c r="B47" s="40">
        <v>336.80333333333334</v>
      </c>
      <c r="C47" s="40">
        <v>406.39</v>
      </c>
      <c r="D47" s="40">
        <v>475.97666666666663</v>
      </c>
      <c r="E47" s="40">
        <v>545.56333333333328</v>
      </c>
      <c r="F47" s="40">
        <v>615.15</v>
      </c>
      <c r="G47" s="40">
        <v>906.43666666666672</v>
      </c>
      <c r="H47" s="40">
        <v>1197.7233333333334</v>
      </c>
      <c r="I47" s="40">
        <v>1489.0100000000002</v>
      </c>
      <c r="J47" s="40">
        <v>1780.2966666666666</v>
      </c>
      <c r="K47" s="40">
        <v>2071.5833333333335</v>
      </c>
      <c r="L47" s="3"/>
      <c r="M47" s="25">
        <v>6</v>
      </c>
      <c r="N47" s="40">
        <v>288.7233333333333</v>
      </c>
      <c r="O47" s="40">
        <v>350.07</v>
      </c>
      <c r="P47" s="40">
        <v>411.41666666666669</v>
      </c>
      <c r="Q47" s="40">
        <v>472.76333333333332</v>
      </c>
      <c r="R47" s="40">
        <v>534.11</v>
      </c>
      <c r="S47" s="40">
        <v>779.53333333333342</v>
      </c>
      <c r="T47" s="40">
        <v>1024.9566666666667</v>
      </c>
      <c r="U47" s="40">
        <v>1270.3800000000001</v>
      </c>
      <c r="V47" s="40">
        <v>1515.8033333333335</v>
      </c>
      <c r="W47" s="40">
        <v>1761.2266666666669</v>
      </c>
      <c r="X47" s="3"/>
      <c r="Y47" s="25">
        <v>6</v>
      </c>
      <c r="Z47" s="54">
        <f t="shared" si="10"/>
        <v>-48.080000000000041</v>
      </c>
      <c r="AA47" s="55">
        <f t="shared" si="9"/>
        <v>-56.319999999999993</v>
      </c>
      <c r="AB47" s="54">
        <f t="shared" si="9"/>
        <v>-64.559999999999945</v>
      </c>
      <c r="AC47" s="54">
        <f t="shared" si="9"/>
        <v>-72.799999999999955</v>
      </c>
      <c r="AD47" s="54">
        <f t="shared" si="9"/>
        <v>-81.039999999999964</v>
      </c>
      <c r="AE47" s="54">
        <f t="shared" si="9"/>
        <v>-126.90333333333331</v>
      </c>
      <c r="AF47" s="55">
        <f t="shared" si="9"/>
        <v>-172.76666666666665</v>
      </c>
      <c r="AG47" s="54">
        <f t="shared" si="9"/>
        <v>-218.63000000000011</v>
      </c>
      <c r="AH47" s="54">
        <f t="shared" si="9"/>
        <v>-264.49333333333311</v>
      </c>
      <c r="AI47" s="54">
        <f t="shared" si="9"/>
        <v>-310.35666666666657</v>
      </c>
      <c r="AJ47" s="54">
        <f t="shared" si="11"/>
        <v>-141.59499999999997</v>
      </c>
      <c r="AK47" s="3"/>
    </row>
    <row r="48" spans="1:37" x14ac:dyDescent="0.25">
      <c r="A48" s="50">
        <v>7</v>
      </c>
      <c r="B48" s="40">
        <v>336.80333333333334</v>
      </c>
      <c r="C48" s="40">
        <v>406.39</v>
      </c>
      <c r="D48" s="40">
        <v>475.97666666666663</v>
      </c>
      <c r="E48" s="40">
        <v>545.56333333333328</v>
      </c>
      <c r="F48" s="40">
        <v>615.15</v>
      </c>
      <c r="G48" s="40">
        <v>906.43666666666672</v>
      </c>
      <c r="H48" s="40">
        <v>1197.7233333333334</v>
      </c>
      <c r="I48" s="40">
        <v>1489.0100000000002</v>
      </c>
      <c r="J48" s="40">
        <v>1780.2966666666666</v>
      </c>
      <c r="K48" s="40">
        <v>2071.5833333333335</v>
      </c>
      <c r="L48" s="3"/>
      <c r="M48" s="25">
        <v>7</v>
      </c>
      <c r="N48" s="40">
        <v>288.7233333333333</v>
      </c>
      <c r="O48" s="40">
        <v>350.07</v>
      </c>
      <c r="P48" s="40">
        <v>411.41666666666669</v>
      </c>
      <c r="Q48" s="40">
        <v>472.76333333333332</v>
      </c>
      <c r="R48" s="40">
        <v>534.11</v>
      </c>
      <c r="S48" s="40">
        <v>779.53333333333342</v>
      </c>
      <c r="T48" s="40">
        <v>1024.9566666666667</v>
      </c>
      <c r="U48" s="40">
        <v>1270.3800000000001</v>
      </c>
      <c r="V48" s="40">
        <v>1515.8033333333335</v>
      </c>
      <c r="W48" s="40">
        <v>1761.2266666666669</v>
      </c>
      <c r="X48" s="3"/>
      <c r="Y48" s="25">
        <v>7</v>
      </c>
      <c r="Z48" s="54">
        <f t="shared" si="10"/>
        <v>-48.080000000000041</v>
      </c>
      <c r="AA48" s="55">
        <f t="shared" si="9"/>
        <v>-56.319999999999993</v>
      </c>
      <c r="AB48" s="54">
        <f t="shared" si="9"/>
        <v>-64.559999999999945</v>
      </c>
      <c r="AC48" s="54">
        <f t="shared" si="9"/>
        <v>-72.799999999999955</v>
      </c>
      <c r="AD48" s="54">
        <f t="shared" si="9"/>
        <v>-81.039999999999964</v>
      </c>
      <c r="AE48" s="54">
        <f t="shared" si="9"/>
        <v>-126.90333333333331</v>
      </c>
      <c r="AF48" s="55">
        <f t="shared" si="9"/>
        <v>-172.76666666666665</v>
      </c>
      <c r="AG48" s="54">
        <f t="shared" si="9"/>
        <v>-218.63000000000011</v>
      </c>
      <c r="AH48" s="54">
        <f t="shared" si="9"/>
        <v>-264.49333333333311</v>
      </c>
      <c r="AI48" s="54">
        <f t="shared" si="9"/>
        <v>-310.35666666666657</v>
      </c>
      <c r="AJ48" s="54">
        <f t="shared" si="11"/>
        <v>-141.59499999999997</v>
      </c>
      <c r="AK48" s="3"/>
    </row>
    <row r="49" spans="1:37" x14ac:dyDescent="0.25">
      <c r="A49" s="50">
        <v>8</v>
      </c>
      <c r="B49" s="40">
        <v>336.80333333333334</v>
      </c>
      <c r="C49" s="40">
        <v>406.39</v>
      </c>
      <c r="D49" s="40">
        <v>475.97666666666663</v>
      </c>
      <c r="E49" s="40">
        <v>545.56333333333328</v>
      </c>
      <c r="F49" s="40">
        <v>615.15</v>
      </c>
      <c r="G49" s="40">
        <v>906.43666666666672</v>
      </c>
      <c r="H49" s="40">
        <v>1197.7233333333334</v>
      </c>
      <c r="I49" s="40">
        <v>1489.0100000000002</v>
      </c>
      <c r="J49" s="40">
        <v>1780.2966666666666</v>
      </c>
      <c r="K49" s="40">
        <v>2071.5833333333335</v>
      </c>
      <c r="L49" s="3"/>
      <c r="M49" s="25">
        <v>8</v>
      </c>
      <c r="N49" s="40">
        <v>288.7233333333333</v>
      </c>
      <c r="O49" s="40">
        <v>350.07</v>
      </c>
      <c r="P49" s="40">
        <v>411.41666666666669</v>
      </c>
      <c r="Q49" s="40">
        <v>472.76333333333332</v>
      </c>
      <c r="R49" s="40">
        <v>534.11</v>
      </c>
      <c r="S49" s="40">
        <v>779.53333333333342</v>
      </c>
      <c r="T49" s="40">
        <v>1024.9566666666667</v>
      </c>
      <c r="U49" s="40">
        <v>1270.3800000000001</v>
      </c>
      <c r="V49" s="40">
        <v>1515.8033333333335</v>
      </c>
      <c r="W49" s="40">
        <v>1761.2266666666669</v>
      </c>
      <c r="X49" s="3"/>
      <c r="Y49" s="25">
        <v>8</v>
      </c>
      <c r="Z49" s="54">
        <f t="shared" si="10"/>
        <v>-48.080000000000041</v>
      </c>
      <c r="AA49" s="55">
        <f t="shared" si="9"/>
        <v>-56.319999999999993</v>
      </c>
      <c r="AB49" s="54">
        <f t="shared" si="9"/>
        <v>-64.559999999999945</v>
      </c>
      <c r="AC49" s="54">
        <f t="shared" si="9"/>
        <v>-72.799999999999955</v>
      </c>
      <c r="AD49" s="54">
        <f t="shared" si="9"/>
        <v>-81.039999999999964</v>
      </c>
      <c r="AE49" s="54">
        <f t="shared" si="9"/>
        <v>-126.90333333333331</v>
      </c>
      <c r="AF49" s="55">
        <f t="shared" si="9"/>
        <v>-172.76666666666665</v>
      </c>
      <c r="AG49" s="54">
        <f t="shared" si="9"/>
        <v>-218.63000000000011</v>
      </c>
      <c r="AH49" s="54">
        <f t="shared" si="9"/>
        <v>-264.49333333333311</v>
      </c>
      <c r="AI49" s="54">
        <f t="shared" si="9"/>
        <v>-310.35666666666657</v>
      </c>
      <c r="AJ49" s="54">
        <f t="shared" si="11"/>
        <v>-141.59499999999997</v>
      </c>
      <c r="AK49" s="3"/>
    </row>
    <row r="50" spans="1:37" x14ac:dyDescent="0.25">
      <c r="A50" s="50">
        <v>9</v>
      </c>
      <c r="B50" s="40">
        <v>336.80333333333334</v>
      </c>
      <c r="C50" s="40">
        <v>406.39</v>
      </c>
      <c r="D50" s="40">
        <v>475.97666666666663</v>
      </c>
      <c r="E50" s="40">
        <v>545.56333333333328</v>
      </c>
      <c r="F50" s="40">
        <v>615.15</v>
      </c>
      <c r="G50" s="40">
        <v>906.43666666666672</v>
      </c>
      <c r="H50" s="40">
        <v>1197.7233333333334</v>
      </c>
      <c r="I50" s="40">
        <v>1489.0100000000002</v>
      </c>
      <c r="J50" s="40">
        <v>1780.2966666666666</v>
      </c>
      <c r="K50" s="40">
        <v>2071.5833333333335</v>
      </c>
      <c r="L50" s="3"/>
      <c r="M50" s="25">
        <v>9</v>
      </c>
      <c r="N50" s="40">
        <v>288.7233333333333</v>
      </c>
      <c r="O50" s="40">
        <v>350.07</v>
      </c>
      <c r="P50" s="40">
        <v>411.41666666666669</v>
      </c>
      <c r="Q50" s="40">
        <v>472.76333333333332</v>
      </c>
      <c r="R50" s="40">
        <v>534.11</v>
      </c>
      <c r="S50" s="40">
        <v>779.53333333333342</v>
      </c>
      <c r="T50" s="40">
        <v>1024.9566666666667</v>
      </c>
      <c r="U50" s="40">
        <v>1270.3800000000001</v>
      </c>
      <c r="V50" s="40">
        <v>1515.8033333333335</v>
      </c>
      <c r="W50" s="40">
        <v>1761.2266666666669</v>
      </c>
      <c r="X50" s="3"/>
      <c r="Y50" s="25">
        <v>9</v>
      </c>
      <c r="Z50" s="54">
        <f t="shared" si="10"/>
        <v>-48.080000000000041</v>
      </c>
      <c r="AA50" s="55">
        <f t="shared" si="9"/>
        <v>-56.319999999999993</v>
      </c>
      <c r="AB50" s="54">
        <f t="shared" si="9"/>
        <v>-64.559999999999945</v>
      </c>
      <c r="AC50" s="54">
        <f t="shared" si="9"/>
        <v>-72.799999999999955</v>
      </c>
      <c r="AD50" s="54">
        <f t="shared" si="9"/>
        <v>-81.039999999999964</v>
      </c>
      <c r="AE50" s="54">
        <f t="shared" si="9"/>
        <v>-126.90333333333331</v>
      </c>
      <c r="AF50" s="55">
        <f t="shared" si="9"/>
        <v>-172.76666666666665</v>
      </c>
      <c r="AG50" s="54">
        <f t="shared" si="9"/>
        <v>-218.63000000000011</v>
      </c>
      <c r="AH50" s="54">
        <f t="shared" si="9"/>
        <v>-264.49333333333311</v>
      </c>
      <c r="AI50" s="54">
        <f t="shared" si="9"/>
        <v>-310.35666666666657</v>
      </c>
      <c r="AJ50" s="54">
        <f t="shared" si="11"/>
        <v>-141.59499999999997</v>
      </c>
      <c r="AK50" s="3"/>
    </row>
    <row r="51" spans="1:37" x14ac:dyDescent="0.25">
      <c r="A51" s="50">
        <v>10</v>
      </c>
      <c r="B51" s="40">
        <v>336.80333333333334</v>
      </c>
      <c r="C51" s="40">
        <v>406.39</v>
      </c>
      <c r="D51" s="40">
        <v>475.97666666666663</v>
      </c>
      <c r="E51" s="40">
        <v>545.56333333333328</v>
      </c>
      <c r="F51" s="40">
        <v>615.15</v>
      </c>
      <c r="G51" s="40">
        <v>906.43666666666672</v>
      </c>
      <c r="H51" s="40">
        <v>1197.7233333333334</v>
      </c>
      <c r="I51" s="40">
        <v>1489.0100000000002</v>
      </c>
      <c r="J51" s="40">
        <v>1780.2966666666666</v>
      </c>
      <c r="K51" s="40">
        <v>2071.5833333333335</v>
      </c>
      <c r="L51" s="3"/>
      <c r="M51" s="25">
        <v>10</v>
      </c>
      <c r="N51" s="40">
        <v>288.7233333333333</v>
      </c>
      <c r="O51" s="40">
        <v>350.07</v>
      </c>
      <c r="P51" s="40">
        <v>411.41666666666669</v>
      </c>
      <c r="Q51" s="40">
        <v>472.76333333333332</v>
      </c>
      <c r="R51" s="40">
        <v>534.11</v>
      </c>
      <c r="S51" s="40">
        <v>779.53333333333342</v>
      </c>
      <c r="T51" s="40">
        <v>1024.9566666666667</v>
      </c>
      <c r="U51" s="40">
        <v>1270.3800000000001</v>
      </c>
      <c r="V51" s="40">
        <v>1515.8033333333335</v>
      </c>
      <c r="W51" s="40">
        <v>1761.2266666666669</v>
      </c>
      <c r="X51" s="3"/>
      <c r="Y51" s="25">
        <v>10</v>
      </c>
      <c r="Z51" s="54">
        <f t="shared" si="10"/>
        <v>-48.080000000000041</v>
      </c>
      <c r="AA51" s="55">
        <f t="shared" si="9"/>
        <v>-56.319999999999993</v>
      </c>
      <c r="AB51" s="54">
        <f t="shared" si="9"/>
        <v>-64.559999999999945</v>
      </c>
      <c r="AC51" s="54">
        <f t="shared" si="9"/>
        <v>-72.799999999999955</v>
      </c>
      <c r="AD51" s="54">
        <f t="shared" si="9"/>
        <v>-81.039999999999964</v>
      </c>
      <c r="AE51" s="54">
        <f t="shared" si="9"/>
        <v>-126.90333333333331</v>
      </c>
      <c r="AF51" s="55">
        <f t="shared" si="9"/>
        <v>-172.76666666666665</v>
      </c>
      <c r="AG51" s="54">
        <f t="shared" si="9"/>
        <v>-218.63000000000011</v>
      </c>
      <c r="AH51" s="54">
        <f t="shared" si="9"/>
        <v>-264.49333333333311</v>
      </c>
      <c r="AI51" s="54">
        <f t="shared" si="9"/>
        <v>-310.35666666666657</v>
      </c>
      <c r="AJ51" s="54">
        <f t="shared" si="11"/>
        <v>-141.59499999999997</v>
      </c>
      <c r="AK51" s="3"/>
    </row>
    <row r="52" spans="1:37" x14ac:dyDescent="0.25">
      <c r="A52" s="50">
        <v>11</v>
      </c>
      <c r="B52" s="40">
        <v>336.80333333333334</v>
      </c>
      <c r="C52" s="40">
        <v>406.39</v>
      </c>
      <c r="D52" s="40">
        <v>475.97666666666663</v>
      </c>
      <c r="E52" s="40">
        <v>545.56333333333328</v>
      </c>
      <c r="F52" s="40">
        <v>615.15</v>
      </c>
      <c r="G52" s="40">
        <v>906.43666666666672</v>
      </c>
      <c r="H52" s="40">
        <v>1197.7233333333334</v>
      </c>
      <c r="I52" s="40">
        <v>1489.0100000000002</v>
      </c>
      <c r="J52" s="40">
        <v>1780.2966666666666</v>
      </c>
      <c r="K52" s="40">
        <v>2071.5833333333335</v>
      </c>
      <c r="L52" s="3"/>
      <c r="M52" s="25">
        <v>11</v>
      </c>
      <c r="N52" s="40">
        <v>288.7233333333333</v>
      </c>
      <c r="O52" s="40">
        <v>350.07</v>
      </c>
      <c r="P52" s="40">
        <v>411.41666666666669</v>
      </c>
      <c r="Q52" s="40">
        <v>472.76333333333332</v>
      </c>
      <c r="R52" s="40">
        <v>534.11</v>
      </c>
      <c r="S52" s="40">
        <v>779.53333333333342</v>
      </c>
      <c r="T52" s="40">
        <v>1024.9566666666667</v>
      </c>
      <c r="U52" s="40">
        <v>1270.3800000000001</v>
      </c>
      <c r="V52" s="40">
        <v>1515.8033333333335</v>
      </c>
      <c r="W52" s="40">
        <v>1761.2266666666669</v>
      </c>
      <c r="X52" s="3"/>
      <c r="Y52" s="25">
        <v>11</v>
      </c>
      <c r="Z52" s="54">
        <f t="shared" si="10"/>
        <v>-48.080000000000041</v>
      </c>
      <c r="AA52" s="55">
        <f t="shared" si="9"/>
        <v>-56.319999999999993</v>
      </c>
      <c r="AB52" s="54">
        <f t="shared" si="9"/>
        <v>-64.559999999999945</v>
      </c>
      <c r="AC52" s="54">
        <f t="shared" si="9"/>
        <v>-72.799999999999955</v>
      </c>
      <c r="AD52" s="54">
        <f t="shared" si="9"/>
        <v>-81.039999999999964</v>
      </c>
      <c r="AE52" s="54">
        <f t="shared" si="9"/>
        <v>-126.90333333333331</v>
      </c>
      <c r="AF52" s="55">
        <f t="shared" si="9"/>
        <v>-172.76666666666665</v>
      </c>
      <c r="AG52" s="54">
        <f t="shared" si="9"/>
        <v>-218.63000000000011</v>
      </c>
      <c r="AH52" s="54">
        <f t="shared" si="9"/>
        <v>-264.49333333333311</v>
      </c>
      <c r="AI52" s="54">
        <f t="shared" si="9"/>
        <v>-310.35666666666657</v>
      </c>
      <c r="AJ52" s="54">
        <f t="shared" si="11"/>
        <v>-141.59499999999997</v>
      </c>
      <c r="AK52" s="3"/>
    </row>
    <row r="53" spans="1:37" x14ac:dyDescent="0.25">
      <c r="A53" s="50">
        <v>12</v>
      </c>
      <c r="B53" s="40">
        <v>336.80333333333334</v>
      </c>
      <c r="C53" s="40">
        <v>406.39</v>
      </c>
      <c r="D53" s="40">
        <v>475.97666666666663</v>
      </c>
      <c r="E53" s="40">
        <v>545.56333333333328</v>
      </c>
      <c r="F53" s="40">
        <v>615.15</v>
      </c>
      <c r="G53" s="40">
        <v>906.43666666666672</v>
      </c>
      <c r="H53" s="40">
        <v>1197.7233333333334</v>
      </c>
      <c r="I53" s="40">
        <v>1489.0100000000002</v>
      </c>
      <c r="J53" s="40">
        <v>1780.2966666666666</v>
      </c>
      <c r="K53" s="40">
        <v>2071.5833333333335</v>
      </c>
      <c r="L53" s="3"/>
      <c r="M53" s="25">
        <v>12</v>
      </c>
      <c r="N53" s="40">
        <v>288.7233333333333</v>
      </c>
      <c r="O53" s="40">
        <v>350.07</v>
      </c>
      <c r="P53" s="40">
        <v>411.41666666666669</v>
      </c>
      <c r="Q53" s="40">
        <v>472.76333333333332</v>
      </c>
      <c r="R53" s="40">
        <v>534.11</v>
      </c>
      <c r="S53" s="40">
        <v>779.53333333333342</v>
      </c>
      <c r="T53" s="40">
        <v>1024.9566666666667</v>
      </c>
      <c r="U53" s="40">
        <v>1270.3800000000001</v>
      </c>
      <c r="V53" s="40">
        <v>1515.8033333333335</v>
      </c>
      <c r="W53" s="40">
        <v>1761.2266666666669</v>
      </c>
      <c r="X53" s="3"/>
      <c r="Y53" s="25">
        <v>12</v>
      </c>
      <c r="Z53" s="54">
        <f t="shared" si="10"/>
        <v>-48.080000000000041</v>
      </c>
      <c r="AA53" s="55">
        <f t="shared" si="9"/>
        <v>-56.319999999999993</v>
      </c>
      <c r="AB53" s="54">
        <f t="shared" si="9"/>
        <v>-64.559999999999945</v>
      </c>
      <c r="AC53" s="54">
        <f t="shared" si="9"/>
        <v>-72.799999999999955</v>
      </c>
      <c r="AD53" s="54">
        <f t="shared" si="9"/>
        <v>-81.039999999999964</v>
      </c>
      <c r="AE53" s="54">
        <f t="shared" si="9"/>
        <v>-126.90333333333331</v>
      </c>
      <c r="AF53" s="55">
        <f t="shared" si="9"/>
        <v>-172.76666666666665</v>
      </c>
      <c r="AG53" s="54">
        <f t="shared" si="9"/>
        <v>-218.63000000000011</v>
      </c>
      <c r="AH53" s="54">
        <f t="shared" si="9"/>
        <v>-264.49333333333311</v>
      </c>
      <c r="AI53" s="54">
        <f t="shared" si="9"/>
        <v>-310.35666666666657</v>
      </c>
      <c r="AJ53" s="54">
        <f t="shared" si="11"/>
        <v>-141.59499999999997</v>
      </c>
      <c r="AK53" s="3"/>
    </row>
    <row r="54" spans="1:37" x14ac:dyDescent="0.25">
      <c r="A54" s="50">
        <v>13</v>
      </c>
      <c r="B54" s="40">
        <v>336.80333333333334</v>
      </c>
      <c r="C54" s="40">
        <v>406.39</v>
      </c>
      <c r="D54" s="40">
        <v>475.97666666666663</v>
      </c>
      <c r="E54" s="40">
        <v>545.56333333333328</v>
      </c>
      <c r="F54" s="40">
        <v>615.15</v>
      </c>
      <c r="G54" s="40">
        <v>906.43666666666672</v>
      </c>
      <c r="H54" s="40">
        <v>1197.7233333333334</v>
      </c>
      <c r="I54" s="40">
        <v>1489.0100000000002</v>
      </c>
      <c r="J54" s="40">
        <v>1780.2966666666666</v>
      </c>
      <c r="K54" s="40">
        <v>2071.5833333333335</v>
      </c>
      <c r="L54" s="3"/>
      <c r="M54" s="25">
        <v>13</v>
      </c>
      <c r="N54" s="40">
        <v>288.7233333333333</v>
      </c>
      <c r="O54" s="40">
        <v>350.07</v>
      </c>
      <c r="P54" s="40">
        <v>411.41666666666669</v>
      </c>
      <c r="Q54" s="40">
        <v>472.76333333333332</v>
      </c>
      <c r="R54" s="40">
        <v>534.11</v>
      </c>
      <c r="S54" s="40">
        <v>779.53333333333342</v>
      </c>
      <c r="T54" s="40">
        <v>1024.9566666666667</v>
      </c>
      <c r="U54" s="40">
        <v>1270.3800000000001</v>
      </c>
      <c r="V54" s="40">
        <v>1515.8033333333335</v>
      </c>
      <c r="W54" s="40">
        <v>1761.2266666666669</v>
      </c>
      <c r="X54" s="3"/>
      <c r="Y54" s="25">
        <v>13</v>
      </c>
      <c r="Z54" s="54">
        <f t="shared" si="10"/>
        <v>-48.080000000000041</v>
      </c>
      <c r="AA54" s="55">
        <f t="shared" si="9"/>
        <v>-56.319999999999993</v>
      </c>
      <c r="AB54" s="54">
        <f t="shared" si="9"/>
        <v>-64.559999999999945</v>
      </c>
      <c r="AC54" s="54">
        <f t="shared" si="9"/>
        <v>-72.799999999999955</v>
      </c>
      <c r="AD54" s="54">
        <f t="shared" si="9"/>
        <v>-81.039999999999964</v>
      </c>
      <c r="AE54" s="54">
        <f t="shared" si="9"/>
        <v>-126.90333333333331</v>
      </c>
      <c r="AF54" s="55">
        <f t="shared" si="9"/>
        <v>-172.76666666666665</v>
      </c>
      <c r="AG54" s="54">
        <f t="shared" si="9"/>
        <v>-218.63000000000011</v>
      </c>
      <c r="AH54" s="54">
        <f t="shared" si="9"/>
        <v>-264.49333333333311</v>
      </c>
      <c r="AI54" s="54">
        <f t="shared" si="9"/>
        <v>-310.35666666666657</v>
      </c>
      <c r="AJ54" s="54">
        <f t="shared" si="11"/>
        <v>-141.59499999999997</v>
      </c>
      <c r="AK54" s="3"/>
    </row>
    <row r="55" spans="1:37" x14ac:dyDescent="0.25">
      <c r="A55" s="50">
        <v>14</v>
      </c>
      <c r="B55" s="40">
        <v>336.80333333333334</v>
      </c>
      <c r="C55" s="40">
        <v>406.39</v>
      </c>
      <c r="D55" s="40">
        <v>475.97666666666663</v>
      </c>
      <c r="E55" s="40">
        <v>545.56333333333328</v>
      </c>
      <c r="F55" s="40">
        <v>615.15</v>
      </c>
      <c r="G55" s="40">
        <v>906.43666666666672</v>
      </c>
      <c r="H55" s="40">
        <v>1197.7233333333334</v>
      </c>
      <c r="I55" s="40">
        <v>1489.0100000000002</v>
      </c>
      <c r="J55" s="40">
        <v>1780.2966666666666</v>
      </c>
      <c r="K55" s="40">
        <v>2071.5833333333335</v>
      </c>
      <c r="L55" s="3"/>
      <c r="M55" s="25">
        <v>14</v>
      </c>
      <c r="N55" s="40">
        <v>288.7233333333333</v>
      </c>
      <c r="O55" s="40">
        <v>350.07</v>
      </c>
      <c r="P55" s="40">
        <v>411.41666666666669</v>
      </c>
      <c r="Q55" s="40">
        <v>472.76333333333332</v>
      </c>
      <c r="R55" s="40">
        <v>534.11</v>
      </c>
      <c r="S55" s="40">
        <v>779.53333333333342</v>
      </c>
      <c r="T55" s="40">
        <v>1024.9566666666667</v>
      </c>
      <c r="U55" s="40">
        <v>1270.3800000000001</v>
      </c>
      <c r="V55" s="40">
        <v>1515.8033333333335</v>
      </c>
      <c r="W55" s="40">
        <v>1761.2266666666669</v>
      </c>
      <c r="X55" s="3"/>
      <c r="Y55" s="25">
        <v>14</v>
      </c>
      <c r="Z55" s="54">
        <f t="shared" si="10"/>
        <v>-48.080000000000041</v>
      </c>
      <c r="AA55" s="55">
        <f t="shared" si="9"/>
        <v>-56.319999999999993</v>
      </c>
      <c r="AB55" s="54">
        <f t="shared" si="9"/>
        <v>-64.559999999999945</v>
      </c>
      <c r="AC55" s="54">
        <f t="shared" si="9"/>
        <v>-72.799999999999955</v>
      </c>
      <c r="AD55" s="54">
        <f t="shared" si="9"/>
        <v>-81.039999999999964</v>
      </c>
      <c r="AE55" s="54">
        <f t="shared" si="9"/>
        <v>-126.90333333333331</v>
      </c>
      <c r="AF55" s="55">
        <f t="shared" si="9"/>
        <v>-172.76666666666665</v>
      </c>
      <c r="AG55" s="54">
        <f t="shared" si="9"/>
        <v>-218.63000000000011</v>
      </c>
      <c r="AH55" s="54">
        <f t="shared" si="9"/>
        <v>-264.49333333333311</v>
      </c>
      <c r="AI55" s="54">
        <f t="shared" si="9"/>
        <v>-310.35666666666657</v>
      </c>
      <c r="AJ55" s="54">
        <f t="shared" si="11"/>
        <v>-141.59499999999997</v>
      </c>
      <c r="AK55" s="3"/>
    </row>
    <row r="56" spans="1:37" x14ac:dyDescent="0.25">
      <c r="A56" s="50">
        <v>15</v>
      </c>
      <c r="B56" s="40">
        <v>336.80333333333334</v>
      </c>
      <c r="C56" s="40">
        <v>406.39</v>
      </c>
      <c r="D56" s="40">
        <v>475.97666666666663</v>
      </c>
      <c r="E56" s="40">
        <v>545.56333333333328</v>
      </c>
      <c r="F56" s="40">
        <v>615.15</v>
      </c>
      <c r="G56" s="40">
        <v>906.43666666666672</v>
      </c>
      <c r="H56" s="40">
        <v>1197.7233333333334</v>
      </c>
      <c r="I56" s="40">
        <v>1489.0100000000002</v>
      </c>
      <c r="J56" s="40">
        <v>1780.2966666666666</v>
      </c>
      <c r="K56" s="40">
        <v>2071.5833333333335</v>
      </c>
      <c r="L56" s="3"/>
      <c r="M56" s="25">
        <v>15</v>
      </c>
      <c r="N56" s="40">
        <v>288.7233333333333</v>
      </c>
      <c r="O56" s="40">
        <v>350.07</v>
      </c>
      <c r="P56" s="40">
        <v>411.41666666666669</v>
      </c>
      <c r="Q56" s="40">
        <v>472.76333333333332</v>
      </c>
      <c r="R56" s="40">
        <v>534.11</v>
      </c>
      <c r="S56" s="40">
        <v>779.53333333333342</v>
      </c>
      <c r="T56" s="40">
        <v>1024.9566666666667</v>
      </c>
      <c r="U56" s="40">
        <v>1270.3800000000001</v>
      </c>
      <c r="V56" s="40">
        <v>1515.8033333333335</v>
      </c>
      <c r="W56" s="40">
        <v>1761.2266666666669</v>
      </c>
      <c r="X56" s="3"/>
      <c r="Y56" s="25">
        <v>15</v>
      </c>
      <c r="Z56" s="54">
        <f t="shared" si="10"/>
        <v>-48.080000000000041</v>
      </c>
      <c r="AA56" s="55">
        <f t="shared" si="9"/>
        <v>-56.319999999999993</v>
      </c>
      <c r="AB56" s="54">
        <f t="shared" si="9"/>
        <v>-64.559999999999945</v>
      </c>
      <c r="AC56" s="54">
        <f t="shared" si="9"/>
        <v>-72.799999999999955</v>
      </c>
      <c r="AD56" s="54">
        <f t="shared" si="9"/>
        <v>-81.039999999999964</v>
      </c>
      <c r="AE56" s="54">
        <f t="shared" si="9"/>
        <v>-126.90333333333331</v>
      </c>
      <c r="AF56" s="55">
        <f t="shared" si="9"/>
        <v>-172.76666666666665</v>
      </c>
      <c r="AG56" s="54">
        <f t="shared" si="9"/>
        <v>-218.63000000000011</v>
      </c>
      <c r="AH56" s="54">
        <f t="shared" si="9"/>
        <v>-264.49333333333311</v>
      </c>
      <c r="AI56" s="54">
        <f t="shared" si="9"/>
        <v>-310.35666666666657</v>
      </c>
      <c r="AJ56" s="54">
        <f t="shared" si="11"/>
        <v>-141.59499999999997</v>
      </c>
      <c r="AK56" s="3"/>
    </row>
    <row r="57" spans="1:37" x14ac:dyDescent="0.25">
      <c r="A57" s="50">
        <v>16</v>
      </c>
      <c r="B57" s="40">
        <v>336.80333333333334</v>
      </c>
      <c r="C57" s="40">
        <v>406.39</v>
      </c>
      <c r="D57" s="40">
        <v>475.97666666666663</v>
      </c>
      <c r="E57" s="40">
        <v>545.56333333333328</v>
      </c>
      <c r="F57" s="40">
        <v>615.15</v>
      </c>
      <c r="G57" s="40">
        <v>906.43666666666672</v>
      </c>
      <c r="H57" s="40">
        <v>1197.7233333333334</v>
      </c>
      <c r="I57" s="40">
        <v>1489.0100000000002</v>
      </c>
      <c r="J57" s="40">
        <v>1780.2966666666666</v>
      </c>
      <c r="K57" s="40">
        <v>2071.5833333333335</v>
      </c>
      <c r="L57" s="3"/>
      <c r="M57" s="25">
        <v>16</v>
      </c>
      <c r="N57" s="40">
        <v>288.7233333333333</v>
      </c>
      <c r="O57" s="40">
        <v>350.07</v>
      </c>
      <c r="P57" s="40">
        <v>411.41666666666669</v>
      </c>
      <c r="Q57" s="40">
        <v>472.76333333333332</v>
      </c>
      <c r="R57" s="40">
        <v>534.11</v>
      </c>
      <c r="S57" s="40">
        <v>779.53333333333342</v>
      </c>
      <c r="T57" s="40">
        <v>1024.9566666666667</v>
      </c>
      <c r="U57" s="40">
        <v>1270.3800000000001</v>
      </c>
      <c r="V57" s="40">
        <v>1515.8033333333335</v>
      </c>
      <c r="W57" s="40">
        <v>1761.2266666666669</v>
      </c>
      <c r="X57" s="3"/>
      <c r="Y57" s="25">
        <v>16</v>
      </c>
      <c r="Z57" s="54">
        <f t="shared" si="10"/>
        <v>-48.080000000000041</v>
      </c>
      <c r="AA57" s="55">
        <f t="shared" si="9"/>
        <v>-56.319999999999993</v>
      </c>
      <c r="AB57" s="54">
        <f t="shared" si="9"/>
        <v>-64.559999999999945</v>
      </c>
      <c r="AC57" s="54">
        <f t="shared" si="9"/>
        <v>-72.799999999999955</v>
      </c>
      <c r="AD57" s="54">
        <f t="shared" si="9"/>
        <v>-81.039999999999964</v>
      </c>
      <c r="AE57" s="54">
        <f t="shared" si="9"/>
        <v>-126.90333333333331</v>
      </c>
      <c r="AF57" s="55">
        <f t="shared" si="9"/>
        <v>-172.76666666666665</v>
      </c>
      <c r="AG57" s="54">
        <f t="shared" si="9"/>
        <v>-218.63000000000011</v>
      </c>
      <c r="AH57" s="54">
        <f t="shared" si="9"/>
        <v>-264.49333333333311</v>
      </c>
      <c r="AI57" s="54">
        <f t="shared" si="9"/>
        <v>-310.35666666666657</v>
      </c>
      <c r="AJ57" s="54">
        <f t="shared" si="11"/>
        <v>-141.59499999999997</v>
      </c>
      <c r="AK57" s="3"/>
    </row>
    <row r="58" spans="1:37" x14ac:dyDescent="0.25">
      <c r="A58" s="50">
        <v>17</v>
      </c>
      <c r="B58" s="40">
        <v>336.80333333333334</v>
      </c>
      <c r="C58" s="40">
        <v>406.39</v>
      </c>
      <c r="D58" s="40">
        <v>475.97666666666663</v>
      </c>
      <c r="E58" s="40">
        <v>545.56333333333328</v>
      </c>
      <c r="F58" s="40">
        <v>615.15</v>
      </c>
      <c r="G58" s="40">
        <v>906.43666666666672</v>
      </c>
      <c r="H58" s="40">
        <v>1197.7233333333334</v>
      </c>
      <c r="I58" s="40">
        <v>1489.0100000000002</v>
      </c>
      <c r="J58" s="40">
        <v>1780.2966666666666</v>
      </c>
      <c r="K58" s="40">
        <v>2071.5833333333335</v>
      </c>
      <c r="L58" s="3"/>
      <c r="M58" s="25">
        <v>17</v>
      </c>
      <c r="N58" s="40">
        <v>288.7233333333333</v>
      </c>
      <c r="O58" s="40">
        <v>350.07</v>
      </c>
      <c r="P58" s="40">
        <v>411.41666666666669</v>
      </c>
      <c r="Q58" s="40">
        <v>472.76333333333332</v>
      </c>
      <c r="R58" s="40">
        <v>534.11</v>
      </c>
      <c r="S58" s="40">
        <v>779.53333333333342</v>
      </c>
      <c r="T58" s="40">
        <v>1024.9566666666667</v>
      </c>
      <c r="U58" s="40">
        <v>1270.3800000000001</v>
      </c>
      <c r="V58" s="40">
        <v>1515.8033333333335</v>
      </c>
      <c r="W58" s="40">
        <v>1761.2266666666669</v>
      </c>
      <c r="X58" s="3"/>
      <c r="Y58" s="25">
        <v>17</v>
      </c>
      <c r="Z58" s="54">
        <f t="shared" si="10"/>
        <v>-48.080000000000041</v>
      </c>
      <c r="AA58" s="55">
        <f t="shared" si="10"/>
        <v>-56.319999999999993</v>
      </c>
      <c r="AB58" s="54">
        <f t="shared" si="10"/>
        <v>-64.559999999999945</v>
      </c>
      <c r="AC58" s="54">
        <f t="shared" si="10"/>
        <v>-72.799999999999955</v>
      </c>
      <c r="AD58" s="54">
        <f t="shared" si="10"/>
        <v>-81.039999999999964</v>
      </c>
      <c r="AE58" s="54">
        <f t="shared" si="10"/>
        <v>-126.90333333333331</v>
      </c>
      <c r="AF58" s="55">
        <f t="shared" si="10"/>
        <v>-172.76666666666665</v>
      </c>
      <c r="AG58" s="54">
        <f t="shared" si="10"/>
        <v>-218.63000000000011</v>
      </c>
      <c r="AH58" s="54">
        <f t="shared" si="10"/>
        <v>-264.49333333333311</v>
      </c>
      <c r="AI58" s="54">
        <f t="shared" si="10"/>
        <v>-310.35666666666657</v>
      </c>
      <c r="AJ58" s="54">
        <f t="shared" si="11"/>
        <v>-141.59499999999997</v>
      </c>
      <c r="AK58" s="3"/>
    </row>
    <row r="59" spans="1:37" x14ac:dyDescent="0.25">
      <c r="A59" s="50">
        <v>18</v>
      </c>
      <c r="B59" s="40">
        <v>336.80333333333334</v>
      </c>
      <c r="C59" s="40">
        <v>406.39</v>
      </c>
      <c r="D59" s="40">
        <v>475.97666666666663</v>
      </c>
      <c r="E59" s="40">
        <v>545.56333333333328</v>
      </c>
      <c r="F59" s="40">
        <v>615.15</v>
      </c>
      <c r="G59" s="40">
        <v>906.43666666666672</v>
      </c>
      <c r="H59" s="40">
        <v>1197.7233333333334</v>
      </c>
      <c r="I59" s="40">
        <v>1489.0100000000002</v>
      </c>
      <c r="J59" s="40">
        <v>1780.2966666666666</v>
      </c>
      <c r="K59" s="40">
        <v>2071.5833333333335</v>
      </c>
      <c r="L59" s="3"/>
      <c r="M59" s="25">
        <v>18</v>
      </c>
      <c r="N59" s="40">
        <v>288.7233333333333</v>
      </c>
      <c r="O59" s="40">
        <v>350.07</v>
      </c>
      <c r="P59" s="40">
        <v>411.41666666666669</v>
      </c>
      <c r="Q59" s="40">
        <v>472.76333333333332</v>
      </c>
      <c r="R59" s="40">
        <v>534.11</v>
      </c>
      <c r="S59" s="40">
        <v>779.53333333333342</v>
      </c>
      <c r="T59" s="40">
        <v>1024.9566666666667</v>
      </c>
      <c r="U59" s="40">
        <v>1270.3800000000001</v>
      </c>
      <c r="V59" s="40">
        <v>1515.8033333333335</v>
      </c>
      <c r="W59" s="40">
        <v>1761.2266666666669</v>
      </c>
      <c r="X59" s="3"/>
      <c r="Y59" s="25">
        <v>18</v>
      </c>
      <c r="Z59" s="54">
        <f t="shared" si="10"/>
        <v>-48.080000000000041</v>
      </c>
      <c r="AA59" s="55">
        <f t="shared" si="10"/>
        <v>-56.319999999999993</v>
      </c>
      <c r="AB59" s="54">
        <f t="shared" si="10"/>
        <v>-64.559999999999945</v>
      </c>
      <c r="AC59" s="54">
        <f t="shared" si="10"/>
        <v>-72.799999999999955</v>
      </c>
      <c r="AD59" s="54">
        <f t="shared" si="10"/>
        <v>-81.039999999999964</v>
      </c>
      <c r="AE59" s="54">
        <f t="shared" si="10"/>
        <v>-126.90333333333331</v>
      </c>
      <c r="AF59" s="55">
        <f t="shared" si="10"/>
        <v>-172.76666666666665</v>
      </c>
      <c r="AG59" s="54">
        <f t="shared" si="10"/>
        <v>-218.63000000000011</v>
      </c>
      <c r="AH59" s="54">
        <f t="shared" si="10"/>
        <v>-264.49333333333311</v>
      </c>
      <c r="AI59" s="54">
        <f t="shared" si="10"/>
        <v>-310.35666666666657</v>
      </c>
      <c r="AJ59" s="54">
        <f t="shared" si="11"/>
        <v>-141.59499999999997</v>
      </c>
      <c r="AK59" s="3"/>
    </row>
    <row r="60" spans="1:37" x14ac:dyDescent="0.25">
      <c r="A60" s="50">
        <v>19</v>
      </c>
      <c r="B60" s="40">
        <v>336.80333333333334</v>
      </c>
      <c r="C60" s="40">
        <v>406.39</v>
      </c>
      <c r="D60" s="40">
        <v>475.97666666666663</v>
      </c>
      <c r="E60" s="40">
        <v>545.56333333333328</v>
      </c>
      <c r="F60" s="40">
        <v>615.15</v>
      </c>
      <c r="G60" s="40">
        <v>906.43666666666672</v>
      </c>
      <c r="H60" s="40">
        <v>1197.7233333333334</v>
      </c>
      <c r="I60" s="40">
        <v>1489.0100000000002</v>
      </c>
      <c r="J60" s="40">
        <v>1780.2966666666666</v>
      </c>
      <c r="K60" s="40">
        <v>2071.5833333333335</v>
      </c>
      <c r="L60" s="3"/>
      <c r="M60" s="25">
        <v>19</v>
      </c>
      <c r="N60" s="40">
        <v>288.7233333333333</v>
      </c>
      <c r="O60" s="40">
        <v>350.07</v>
      </c>
      <c r="P60" s="40">
        <v>411.41666666666669</v>
      </c>
      <c r="Q60" s="40">
        <v>472.76333333333332</v>
      </c>
      <c r="R60" s="40">
        <v>534.11</v>
      </c>
      <c r="S60" s="40">
        <v>779.53333333333342</v>
      </c>
      <c r="T60" s="40">
        <v>1024.9566666666667</v>
      </c>
      <c r="U60" s="40">
        <v>1270.3800000000001</v>
      </c>
      <c r="V60" s="40">
        <v>1515.8033333333335</v>
      </c>
      <c r="W60" s="40">
        <v>1761.2266666666669</v>
      </c>
      <c r="X60" s="3"/>
      <c r="Y60" s="25">
        <v>19</v>
      </c>
      <c r="Z60" s="54">
        <f t="shared" si="10"/>
        <v>-48.080000000000041</v>
      </c>
      <c r="AA60" s="55">
        <f t="shared" si="10"/>
        <v>-56.319999999999993</v>
      </c>
      <c r="AB60" s="54">
        <f t="shared" si="10"/>
        <v>-64.559999999999945</v>
      </c>
      <c r="AC60" s="54">
        <f t="shared" si="10"/>
        <v>-72.799999999999955</v>
      </c>
      <c r="AD60" s="54">
        <f t="shared" si="10"/>
        <v>-81.039999999999964</v>
      </c>
      <c r="AE60" s="54">
        <f t="shared" si="10"/>
        <v>-126.90333333333331</v>
      </c>
      <c r="AF60" s="55">
        <f t="shared" si="10"/>
        <v>-172.76666666666665</v>
      </c>
      <c r="AG60" s="54">
        <f t="shared" si="10"/>
        <v>-218.63000000000011</v>
      </c>
      <c r="AH60" s="54">
        <f t="shared" si="10"/>
        <v>-264.49333333333311</v>
      </c>
      <c r="AI60" s="54">
        <f t="shared" si="10"/>
        <v>-310.35666666666657</v>
      </c>
      <c r="AJ60" s="54">
        <f t="shared" si="11"/>
        <v>-141.59499999999997</v>
      </c>
      <c r="AK60" s="3"/>
    </row>
    <row r="61" spans="1:37" x14ac:dyDescent="0.25">
      <c r="A61" s="50">
        <v>20</v>
      </c>
      <c r="B61" s="40">
        <v>336.80333333333334</v>
      </c>
      <c r="C61" s="40">
        <v>406.39</v>
      </c>
      <c r="D61" s="40">
        <v>475.97666666666663</v>
      </c>
      <c r="E61" s="40">
        <v>545.56333333333328</v>
      </c>
      <c r="F61" s="40">
        <v>615.15</v>
      </c>
      <c r="G61" s="40">
        <v>906.43666666666672</v>
      </c>
      <c r="H61" s="40">
        <v>1197.7233333333334</v>
      </c>
      <c r="I61" s="40">
        <v>1489.0100000000002</v>
      </c>
      <c r="J61" s="40">
        <v>1780.2966666666666</v>
      </c>
      <c r="K61" s="40">
        <v>2071.5833333333335</v>
      </c>
      <c r="L61" s="3"/>
      <c r="M61" s="25">
        <v>20</v>
      </c>
      <c r="N61" s="40">
        <v>288.7233333333333</v>
      </c>
      <c r="O61" s="40">
        <v>350.07</v>
      </c>
      <c r="P61" s="40">
        <v>411.41666666666669</v>
      </c>
      <c r="Q61" s="40">
        <v>472.76333333333332</v>
      </c>
      <c r="R61" s="40">
        <v>534.11</v>
      </c>
      <c r="S61" s="40">
        <v>779.53333333333342</v>
      </c>
      <c r="T61" s="40">
        <v>1024.9566666666667</v>
      </c>
      <c r="U61" s="40">
        <v>1270.3800000000001</v>
      </c>
      <c r="V61" s="40">
        <v>1515.8033333333335</v>
      </c>
      <c r="W61" s="40">
        <v>1761.2266666666669</v>
      </c>
      <c r="X61" s="3"/>
      <c r="Y61" s="25">
        <v>20</v>
      </c>
      <c r="Z61" s="54">
        <f t="shared" si="10"/>
        <v>-48.080000000000041</v>
      </c>
      <c r="AA61" s="55">
        <f t="shared" si="10"/>
        <v>-56.319999999999993</v>
      </c>
      <c r="AB61" s="54">
        <f t="shared" si="10"/>
        <v>-64.559999999999945</v>
      </c>
      <c r="AC61" s="54">
        <f t="shared" si="10"/>
        <v>-72.799999999999955</v>
      </c>
      <c r="AD61" s="54">
        <f t="shared" si="10"/>
        <v>-81.039999999999964</v>
      </c>
      <c r="AE61" s="54">
        <f t="shared" si="10"/>
        <v>-126.90333333333331</v>
      </c>
      <c r="AF61" s="55">
        <f t="shared" si="10"/>
        <v>-172.76666666666665</v>
      </c>
      <c r="AG61" s="54">
        <f t="shared" si="10"/>
        <v>-218.63000000000011</v>
      </c>
      <c r="AH61" s="54">
        <f t="shared" si="10"/>
        <v>-264.49333333333311</v>
      </c>
      <c r="AI61" s="54">
        <f t="shared" si="10"/>
        <v>-310.35666666666657</v>
      </c>
      <c r="AJ61" s="54">
        <f t="shared" si="11"/>
        <v>-141.59499999999997</v>
      </c>
      <c r="AK61" s="3"/>
    </row>
    <row r="62" spans="1:37" x14ac:dyDescent="0.25">
      <c r="A62" s="50">
        <v>21</v>
      </c>
      <c r="B62" s="40">
        <v>336.80333333333334</v>
      </c>
      <c r="C62" s="40">
        <v>406.39</v>
      </c>
      <c r="D62" s="40">
        <v>475.97666666666663</v>
      </c>
      <c r="E62" s="40">
        <v>545.56333333333328</v>
      </c>
      <c r="F62" s="40">
        <v>615.15</v>
      </c>
      <c r="G62" s="40">
        <v>906.43666666666672</v>
      </c>
      <c r="H62" s="40">
        <v>1197.7233333333334</v>
      </c>
      <c r="I62" s="40">
        <v>1489.0100000000002</v>
      </c>
      <c r="J62" s="40">
        <v>1780.2966666666666</v>
      </c>
      <c r="K62" s="40">
        <v>2071.5833333333335</v>
      </c>
      <c r="L62" s="3"/>
      <c r="M62" s="25">
        <v>21</v>
      </c>
      <c r="N62" s="40">
        <v>288.7233333333333</v>
      </c>
      <c r="O62" s="40">
        <v>350.07</v>
      </c>
      <c r="P62" s="40">
        <v>411.41666666666669</v>
      </c>
      <c r="Q62" s="40">
        <v>472.76333333333332</v>
      </c>
      <c r="R62" s="40">
        <v>534.11</v>
      </c>
      <c r="S62" s="40">
        <v>779.53333333333342</v>
      </c>
      <c r="T62" s="40">
        <v>1024.9566666666667</v>
      </c>
      <c r="U62" s="40">
        <v>1270.3800000000001</v>
      </c>
      <c r="V62" s="40">
        <v>1515.8033333333335</v>
      </c>
      <c r="W62" s="40">
        <v>1761.2266666666669</v>
      </c>
      <c r="X62" s="3"/>
      <c r="Y62" s="25">
        <v>21</v>
      </c>
      <c r="Z62" s="54">
        <f t="shared" si="10"/>
        <v>-48.080000000000041</v>
      </c>
      <c r="AA62" s="55">
        <f t="shared" si="10"/>
        <v>-56.319999999999993</v>
      </c>
      <c r="AB62" s="54">
        <f t="shared" si="10"/>
        <v>-64.559999999999945</v>
      </c>
      <c r="AC62" s="54">
        <f t="shared" si="10"/>
        <v>-72.799999999999955</v>
      </c>
      <c r="AD62" s="54">
        <f t="shared" si="10"/>
        <v>-81.039999999999964</v>
      </c>
      <c r="AE62" s="54">
        <f t="shared" si="10"/>
        <v>-126.90333333333331</v>
      </c>
      <c r="AF62" s="55">
        <f t="shared" si="10"/>
        <v>-172.76666666666665</v>
      </c>
      <c r="AG62" s="54">
        <f t="shared" si="10"/>
        <v>-218.63000000000011</v>
      </c>
      <c r="AH62" s="54">
        <f t="shared" si="10"/>
        <v>-264.49333333333311</v>
      </c>
      <c r="AI62" s="54">
        <f t="shared" si="10"/>
        <v>-310.35666666666657</v>
      </c>
      <c r="AJ62" s="54">
        <f t="shared" si="11"/>
        <v>-141.59499999999997</v>
      </c>
      <c r="AK62" s="3"/>
    </row>
    <row r="63" spans="1:37" x14ac:dyDescent="0.25">
      <c r="A63" s="50">
        <v>22</v>
      </c>
      <c r="B63" s="40">
        <v>336.80333333333334</v>
      </c>
      <c r="C63" s="40">
        <v>406.39</v>
      </c>
      <c r="D63" s="40">
        <v>475.97666666666663</v>
      </c>
      <c r="E63" s="40">
        <v>545.56333333333328</v>
      </c>
      <c r="F63" s="40">
        <v>615.15</v>
      </c>
      <c r="G63" s="40">
        <v>906.43666666666672</v>
      </c>
      <c r="H63" s="40">
        <v>1197.7233333333334</v>
      </c>
      <c r="I63" s="40">
        <v>1489.0100000000002</v>
      </c>
      <c r="J63" s="40">
        <v>1780.2966666666666</v>
      </c>
      <c r="K63" s="40">
        <v>2071.5833333333335</v>
      </c>
      <c r="L63" s="3"/>
      <c r="M63" s="25">
        <v>22</v>
      </c>
      <c r="N63" s="40">
        <v>288.7233333333333</v>
      </c>
      <c r="O63" s="40">
        <v>350.07</v>
      </c>
      <c r="P63" s="40">
        <v>411.41666666666669</v>
      </c>
      <c r="Q63" s="40">
        <v>472.76333333333332</v>
      </c>
      <c r="R63" s="40">
        <v>534.11</v>
      </c>
      <c r="S63" s="40">
        <v>779.53333333333342</v>
      </c>
      <c r="T63" s="40">
        <v>1024.9566666666667</v>
      </c>
      <c r="U63" s="40">
        <v>1270.3800000000001</v>
      </c>
      <c r="V63" s="40">
        <v>1515.8033333333335</v>
      </c>
      <c r="W63" s="40">
        <v>1761.2266666666669</v>
      </c>
      <c r="X63" s="3"/>
      <c r="Y63" s="25">
        <v>22</v>
      </c>
      <c r="Z63" s="54">
        <f t="shared" si="10"/>
        <v>-48.080000000000041</v>
      </c>
      <c r="AA63" s="55">
        <f t="shared" si="10"/>
        <v>-56.319999999999993</v>
      </c>
      <c r="AB63" s="54">
        <f t="shared" si="10"/>
        <v>-64.559999999999945</v>
      </c>
      <c r="AC63" s="54">
        <f t="shared" si="10"/>
        <v>-72.799999999999955</v>
      </c>
      <c r="AD63" s="54">
        <f t="shared" si="10"/>
        <v>-81.039999999999964</v>
      </c>
      <c r="AE63" s="54">
        <f t="shared" si="10"/>
        <v>-126.90333333333331</v>
      </c>
      <c r="AF63" s="55">
        <f t="shared" si="10"/>
        <v>-172.76666666666665</v>
      </c>
      <c r="AG63" s="54">
        <f t="shared" si="10"/>
        <v>-218.63000000000011</v>
      </c>
      <c r="AH63" s="54">
        <f t="shared" si="10"/>
        <v>-264.49333333333311</v>
      </c>
      <c r="AI63" s="54">
        <f t="shared" si="10"/>
        <v>-310.35666666666657</v>
      </c>
      <c r="AJ63" s="54">
        <f t="shared" si="11"/>
        <v>-141.59499999999997</v>
      </c>
      <c r="AK63" s="3"/>
    </row>
    <row r="64" spans="1:37" x14ac:dyDescent="0.25">
      <c r="A64" s="50">
        <v>23</v>
      </c>
      <c r="B64" s="40">
        <v>336.80333333333334</v>
      </c>
      <c r="C64" s="40">
        <v>406.39</v>
      </c>
      <c r="D64" s="40">
        <v>475.97666666666663</v>
      </c>
      <c r="E64" s="40">
        <v>545.56333333333328</v>
      </c>
      <c r="F64" s="40">
        <v>615.15</v>
      </c>
      <c r="G64" s="40">
        <v>906.43666666666672</v>
      </c>
      <c r="H64" s="40">
        <v>1197.7233333333334</v>
      </c>
      <c r="I64" s="40">
        <v>1489.0100000000002</v>
      </c>
      <c r="J64" s="40">
        <v>1780.2966666666666</v>
      </c>
      <c r="K64" s="40">
        <v>2071.5833333333335</v>
      </c>
      <c r="L64" s="3"/>
      <c r="M64" s="25">
        <v>23</v>
      </c>
      <c r="N64" s="40">
        <v>288.7233333333333</v>
      </c>
      <c r="O64" s="40">
        <v>350.07</v>
      </c>
      <c r="P64" s="40">
        <v>411.41666666666669</v>
      </c>
      <c r="Q64" s="40">
        <v>472.76333333333332</v>
      </c>
      <c r="R64" s="40">
        <v>534.11</v>
      </c>
      <c r="S64" s="40">
        <v>779.53333333333342</v>
      </c>
      <c r="T64" s="40">
        <v>1024.9566666666667</v>
      </c>
      <c r="U64" s="40">
        <v>1270.3800000000001</v>
      </c>
      <c r="V64" s="40">
        <v>1515.8033333333335</v>
      </c>
      <c r="W64" s="40">
        <v>1761.2266666666669</v>
      </c>
      <c r="X64" s="3"/>
      <c r="Y64" s="25">
        <v>23</v>
      </c>
      <c r="Z64" s="54">
        <f t="shared" si="10"/>
        <v>-48.080000000000041</v>
      </c>
      <c r="AA64" s="55">
        <f t="shared" si="10"/>
        <v>-56.319999999999993</v>
      </c>
      <c r="AB64" s="54">
        <f t="shared" si="10"/>
        <v>-64.559999999999945</v>
      </c>
      <c r="AC64" s="54">
        <f t="shared" si="10"/>
        <v>-72.799999999999955</v>
      </c>
      <c r="AD64" s="54">
        <f t="shared" si="10"/>
        <v>-81.039999999999964</v>
      </c>
      <c r="AE64" s="54">
        <f t="shared" si="10"/>
        <v>-126.90333333333331</v>
      </c>
      <c r="AF64" s="55">
        <f t="shared" si="10"/>
        <v>-172.76666666666665</v>
      </c>
      <c r="AG64" s="54">
        <f t="shared" si="10"/>
        <v>-218.63000000000011</v>
      </c>
      <c r="AH64" s="54">
        <f t="shared" si="10"/>
        <v>-264.49333333333311</v>
      </c>
      <c r="AI64" s="54">
        <f t="shared" si="10"/>
        <v>-310.35666666666657</v>
      </c>
      <c r="AJ64" s="54">
        <f t="shared" si="11"/>
        <v>-141.59499999999997</v>
      </c>
      <c r="AK64" s="3"/>
    </row>
    <row r="65" spans="1:37" x14ac:dyDescent="0.25">
      <c r="A65" s="50">
        <v>24</v>
      </c>
      <c r="B65" s="40">
        <v>336.80333333333334</v>
      </c>
      <c r="C65" s="40">
        <v>406.39</v>
      </c>
      <c r="D65" s="40">
        <v>475.97666666666663</v>
      </c>
      <c r="E65" s="40">
        <v>545.56333333333328</v>
      </c>
      <c r="F65" s="40">
        <v>615.15</v>
      </c>
      <c r="G65" s="40">
        <v>906.43666666666672</v>
      </c>
      <c r="H65" s="40">
        <v>1197.7233333333334</v>
      </c>
      <c r="I65" s="40">
        <v>1489.0100000000002</v>
      </c>
      <c r="J65" s="40">
        <v>1780.2966666666666</v>
      </c>
      <c r="K65" s="40">
        <v>2071.5833333333335</v>
      </c>
      <c r="L65" s="3"/>
      <c r="M65" s="25">
        <v>24</v>
      </c>
      <c r="N65" s="40">
        <v>288.7233333333333</v>
      </c>
      <c r="O65" s="40">
        <v>350.07</v>
      </c>
      <c r="P65" s="40">
        <v>411.41666666666669</v>
      </c>
      <c r="Q65" s="40">
        <v>472.76333333333332</v>
      </c>
      <c r="R65" s="40">
        <v>534.11</v>
      </c>
      <c r="S65" s="40">
        <v>779.53333333333342</v>
      </c>
      <c r="T65" s="40">
        <v>1024.9566666666667</v>
      </c>
      <c r="U65" s="40">
        <v>1270.3800000000001</v>
      </c>
      <c r="V65" s="40">
        <v>1515.8033333333335</v>
      </c>
      <c r="W65" s="40">
        <v>1761.2266666666669</v>
      </c>
      <c r="X65" s="3"/>
      <c r="Y65" s="25">
        <v>24</v>
      </c>
      <c r="Z65" s="54">
        <f t="shared" si="10"/>
        <v>-48.080000000000041</v>
      </c>
      <c r="AA65" s="55">
        <f t="shared" si="10"/>
        <v>-56.319999999999993</v>
      </c>
      <c r="AB65" s="54">
        <f t="shared" si="10"/>
        <v>-64.559999999999945</v>
      </c>
      <c r="AC65" s="54">
        <f t="shared" si="10"/>
        <v>-72.799999999999955</v>
      </c>
      <c r="AD65" s="54">
        <f t="shared" si="10"/>
        <v>-81.039999999999964</v>
      </c>
      <c r="AE65" s="54">
        <f t="shared" si="10"/>
        <v>-126.90333333333331</v>
      </c>
      <c r="AF65" s="55">
        <f t="shared" si="10"/>
        <v>-172.76666666666665</v>
      </c>
      <c r="AG65" s="54">
        <f t="shared" si="10"/>
        <v>-218.63000000000011</v>
      </c>
      <c r="AH65" s="54">
        <f t="shared" si="10"/>
        <v>-264.49333333333311</v>
      </c>
      <c r="AI65" s="54">
        <f t="shared" si="10"/>
        <v>-310.35666666666657</v>
      </c>
      <c r="AJ65" s="54">
        <f t="shared" si="11"/>
        <v>-141.59499999999997</v>
      </c>
      <c r="AK65" s="3"/>
    </row>
    <row r="66" spans="1:37" x14ac:dyDescent="0.25">
      <c r="A66" s="50">
        <v>25</v>
      </c>
      <c r="B66" s="40">
        <v>336.80333333333334</v>
      </c>
      <c r="C66" s="40">
        <v>406.39</v>
      </c>
      <c r="D66" s="40">
        <v>475.97666666666663</v>
      </c>
      <c r="E66" s="40">
        <v>545.56333333333328</v>
      </c>
      <c r="F66" s="40">
        <v>615.15</v>
      </c>
      <c r="G66" s="40">
        <v>906.43666666666672</v>
      </c>
      <c r="H66" s="40">
        <v>1197.7233333333334</v>
      </c>
      <c r="I66" s="40">
        <v>1489.0100000000002</v>
      </c>
      <c r="J66" s="40">
        <v>1780.2966666666666</v>
      </c>
      <c r="K66" s="40">
        <v>2071.5833333333335</v>
      </c>
      <c r="L66" s="3"/>
      <c r="M66" s="25">
        <v>25</v>
      </c>
      <c r="N66" s="40">
        <v>288.7233333333333</v>
      </c>
      <c r="O66" s="40">
        <v>350.07</v>
      </c>
      <c r="P66" s="40">
        <v>411.41666666666669</v>
      </c>
      <c r="Q66" s="40">
        <v>472.76333333333332</v>
      </c>
      <c r="R66" s="40">
        <v>534.11</v>
      </c>
      <c r="S66" s="40">
        <v>779.53333333333342</v>
      </c>
      <c r="T66" s="40">
        <v>1024.9566666666667</v>
      </c>
      <c r="U66" s="40">
        <v>1270.3800000000001</v>
      </c>
      <c r="V66" s="40">
        <v>1515.8033333333335</v>
      </c>
      <c r="W66" s="40">
        <v>1761.2266666666669</v>
      </c>
      <c r="X66" s="3"/>
      <c r="Y66" s="25">
        <v>25</v>
      </c>
      <c r="Z66" s="54">
        <f t="shared" si="10"/>
        <v>-48.080000000000041</v>
      </c>
      <c r="AA66" s="55">
        <f t="shared" si="10"/>
        <v>-56.319999999999993</v>
      </c>
      <c r="AB66" s="54">
        <f t="shared" si="10"/>
        <v>-64.559999999999945</v>
      </c>
      <c r="AC66" s="54">
        <f t="shared" si="10"/>
        <v>-72.799999999999955</v>
      </c>
      <c r="AD66" s="54">
        <f t="shared" si="10"/>
        <v>-81.039999999999964</v>
      </c>
      <c r="AE66" s="54">
        <f t="shared" si="10"/>
        <v>-126.90333333333331</v>
      </c>
      <c r="AF66" s="55">
        <f t="shared" si="10"/>
        <v>-172.76666666666665</v>
      </c>
      <c r="AG66" s="54">
        <f t="shared" si="10"/>
        <v>-218.63000000000011</v>
      </c>
      <c r="AH66" s="54">
        <f t="shared" si="10"/>
        <v>-264.49333333333311</v>
      </c>
      <c r="AI66" s="54">
        <f t="shared" si="10"/>
        <v>-310.35666666666657</v>
      </c>
      <c r="AJ66" s="54">
        <f t="shared" si="11"/>
        <v>-141.59499999999997</v>
      </c>
      <c r="AK66" s="3"/>
    </row>
    <row r="67" spans="1:37" x14ac:dyDescent="0.25">
      <c r="A67" s="50">
        <v>26</v>
      </c>
      <c r="B67" s="40">
        <v>336.80333333333334</v>
      </c>
      <c r="C67" s="40">
        <v>406.39</v>
      </c>
      <c r="D67" s="40">
        <v>475.97666666666663</v>
      </c>
      <c r="E67" s="40">
        <v>545.56333333333328</v>
      </c>
      <c r="F67" s="40">
        <v>615.15</v>
      </c>
      <c r="G67" s="40">
        <v>906.43666666666672</v>
      </c>
      <c r="H67" s="40">
        <v>1197.7233333333334</v>
      </c>
      <c r="I67" s="40">
        <v>1489.0100000000002</v>
      </c>
      <c r="J67" s="40">
        <v>1780.2966666666666</v>
      </c>
      <c r="K67" s="40">
        <v>2071.5833333333335</v>
      </c>
      <c r="L67" s="3"/>
      <c r="M67" s="25">
        <v>26</v>
      </c>
      <c r="N67" s="40">
        <v>288.7233333333333</v>
      </c>
      <c r="O67" s="40">
        <v>350.07</v>
      </c>
      <c r="P67" s="40">
        <v>411.41666666666669</v>
      </c>
      <c r="Q67" s="40">
        <v>472.76333333333332</v>
      </c>
      <c r="R67" s="40">
        <v>534.11</v>
      </c>
      <c r="S67" s="40">
        <v>779.53333333333342</v>
      </c>
      <c r="T67" s="40">
        <v>1024.9566666666667</v>
      </c>
      <c r="U67" s="40">
        <v>1270.3800000000001</v>
      </c>
      <c r="V67" s="40">
        <v>1515.8033333333335</v>
      </c>
      <c r="W67" s="40">
        <v>1761.2266666666669</v>
      </c>
      <c r="X67" s="3"/>
      <c r="Y67" s="25">
        <v>26</v>
      </c>
      <c r="Z67" s="54">
        <f t="shared" si="10"/>
        <v>-48.080000000000041</v>
      </c>
      <c r="AA67" s="55">
        <f t="shared" si="10"/>
        <v>-56.319999999999993</v>
      </c>
      <c r="AB67" s="54">
        <f t="shared" si="10"/>
        <v>-64.559999999999945</v>
      </c>
      <c r="AC67" s="54">
        <f t="shared" si="10"/>
        <v>-72.799999999999955</v>
      </c>
      <c r="AD67" s="54">
        <f t="shared" si="10"/>
        <v>-81.039999999999964</v>
      </c>
      <c r="AE67" s="54">
        <f t="shared" si="10"/>
        <v>-126.90333333333331</v>
      </c>
      <c r="AF67" s="55">
        <f t="shared" si="10"/>
        <v>-172.76666666666665</v>
      </c>
      <c r="AG67" s="54">
        <f t="shared" si="10"/>
        <v>-218.63000000000011</v>
      </c>
      <c r="AH67" s="54">
        <f t="shared" si="10"/>
        <v>-264.49333333333311</v>
      </c>
      <c r="AI67" s="54">
        <f t="shared" si="10"/>
        <v>-310.35666666666657</v>
      </c>
      <c r="AJ67" s="54">
        <f t="shared" si="11"/>
        <v>-141.59499999999997</v>
      </c>
      <c r="AK67" s="3"/>
    </row>
    <row r="68" spans="1:37" x14ac:dyDescent="0.25">
      <c r="A68" s="50">
        <v>27</v>
      </c>
      <c r="B68" s="40">
        <v>336.80333333333334</v>
      </c>
      <c r="C68" s="40">
        <v>406.39</v>
      </c>
      <c r="D68" s="40">
        <v>475.97666666666663</v>
      </c>
      <c r="E68" s="40">
        <v>545.56333333333328</v>
      </c>
      <c r="F68" s="40">
        <v>615.15</v>
      </c>
      <c r="G68" s="40">
        <v>906.43666666666672</v>
      </c>
      <c r="H68" s="40">
        <v>1197.7233333333334</v>
      </c>
      <c r="I68" s="40">
        <v>1489.0100000000002</v>
      </c>
      <c r="J68" s="40">
        <v>1780.2966666666666</v>
      </c>
      <c r="K68" s="40">
        <v>2071.5833333333335</v>
      </c>
      <c r="L68" s="3"/>
      <c r="M68" s="25">
        <v>27</v>
      </c>
      <c r="N68" s="40">
        <v>288.7233333333333</v>
      </c>
      <c r="O68" s="40">
        <v>350.07</v>
      </c>
      <c r="P68" s="40">
        <v>411.41666666666669</v>
      </c>
      <c r="Q68" s="40">
        <v>472.76333333333332</v>
      </c>
      <c r="R68" s="40">
        <v>534.11</v>
      </c>
      <c r="S68" s="40">
        <v>779.53333333333342</v>
      </c>
      <c r="T68" s="40">
        <v>1024.9566666666667</v>
      </c>
      <c r="U68" s="40">
        <v>1270.3800000000001</v>
      </c>
      <c r="V68" s="40">
        <v>1515.8033333333335</v>
      </c>
      <c r="W68" s="40">
        <v>1761.2266666666669</v>
      </c>
      <c r="X68" s="3"/>
      <c r="Y68" s="25">
        <v>27</v>
      </c>
      <c r="Z68" s="54">
        <f t="shared" si="10"/>
        <v>-48.080000000000041</v>
      </c>
      <c r="AA68" s="55">
        <f t="shared" si="10"/>
        <v>-56.319999999999993</v>
      </c>
      <c r="AB68" s="54">
        <f t="shared" si="10"/>
        <v>-64.559999999999945</v>
      </c>
      <c r="AC68" s="54">
        <f t="shared" si="10"/>
        <v>-72.799999999999955</v>
      </c>
      <c r="AD68" s="54">
        <f t="shared" si="10"/>
        <v>-81.039999999999964</v>
      </c>
      <c r="AE68" s="54">
        <f t="shared" si="10"/>
        <v>-126.90333333333331</v>
      </c>
      <c r="AF68" s="55">
        <f t="shared" si="10"/>
        <v>-172.76666666666665</v>
      </c>
      <c r="AG68" s="54">
        <f t="shared" si="10"/>
        <v>-218.63000000000011</v>
      </c>
      <c r="AH68" s="54">
        <f t="shared" si="10"/>
        <v>-264.49333333333311</v>
      </c>
      <c r="AI68" s="54">
        <f t="shared" si="10"/>
        <v>-310.35666666666657</v>
      </c>
      <c r="AJ68" s="54">
        <f t="shared" si="11"/>
        <v>-141.59499999999997</v>
      </c>
      <c r="AK68" s="3"/>
    </row>
    <row r="69" spans="1:37" x14ac:dyDescent="0.25">
      <c r="A69" s="50">
        <v>28</v>
      </c>
      <c r="B69" s="40">
        <v>336.80333333333334</v>
      </c>
      <c r="C69" s="40">
        <v>406.39</v>
      </c>
      <c r="D69" s="40">
        <v>475.97666666666663</v>
      </c>
      <c r="E69" s="40">
        <v>545.56333333333328</v>
      </c>
      <c r="F69" s="40">
        <v>615.15</v>
      </c>
      <c r="G69" s="40">
        <v>906.43666666666672</v>
      </c>
      <c r="H69" s="40">
        <v>1197.7233333333334</v>
      </c>
      <c r="I69" s="40">
        <v>1489.0100000000002</v>
      </c>
      <c r="J69" s="40">
        <v>1780.2966666666666</v>
      </c>
      <c r="K69" s="40">
        <v>2071.5833333333335</v>
      </c>
      <c r="L69" s="3"/>
      <c r="M69" s="25">
        <v>28</v>
      </c>
      <c r="N69" s="40">
        <v>288.7233333333333</v>
      </c>
      <c r="O69" s="40">
        <v>350.07</v>
      </c>
      <c r="P69" s="40">
        <v>411.41666666666669</v>
      </c>
      <c r="Q69" s="40">
        <v>472.76333333333332</v>
      </c>
      <c r="R69" s="40">
        <v>534.11</v>
      </c>
      <c r="S69" s="40">
        <v>779.53333333333342</v>
      </c>
      <c r="T69" s="40">
        <v>1024.9566666666667</v>
      </c>
      <c r="U69" s="40">
        <v>1270.3800000000001</v>
      </c>
      <c r="V69" s="40">
        <v>1515.8033333333335</v>
      </c>
      <c r="W69" s="40">
        <v>1761.2266666666669</v>
      </c>
      <c r="X69" s="3"/>
      <c r="Y69" s="25">
        <v>28</v>
      </c>
      <c r="Z69" s="54">
        <f t="shared" si="10"/>
        <v>-48.080000000000041</v>
      </c>
      <c r="AA69" s="55">
        <f t="shared" si="10"/>
        <v>-56.319999999999993</v>
      </c>
      <c r="AB69" s="54">
        <f t="shared" si="10"/>
        <v>-64.559999999999945</v>
      </c>
      <c r="AC69" s="54">
        <f t="shared" si="10"/>
        <v>-72.799999999999955</v>
      </c>
      <c r="AD69" s="54">
        <f t="shared" si="10"/>
        <v>-81.039999999999964</v>
      </c>
      <c r="AE69" s="54">
        <f t="shared" si="10"/>
        <v>-126.90333333333331</v>
      </c>
      <c r="AF69" s="55">
        <f t="shared" si="10"/>
        <v>-172.76666666666665</v>
      </c>
      <c r="AG69" s="54">
        <f t="shared" si="10"/>
        <v>-218.63000000000011</v>
      </c>
      <c r="AH69" s="54">
        <f t="shared" si="10"/>
        <v>-264.49333333333311</v>
      </c>
      <c r="AI69" s="54">
        <f t="shared" si="10"/>
        <v>-310.35666666666657</v>
      </c>
      <c r="AJ69" s="54">
        <f t="shared" si="11"/>
        <v>-141.59499999999997</v>
      </c>
      <c r="AK69" s="3"/>
    </row>
    <row r="70" spans="1:37" x14ac:dyDescent="0.25">
      <c r="A70" s="50">
        <v>29</v>
      </c>
      <c r="B70" s="40">
        <v>336.80333333333334</v>
      </c>
      <c r="C70" s="40">
        <v>406.39</v>
      </c>
      <c r="D70" s="40">
        <v>475.97666666666663</v>
      </c>
      <c r="E70" s="40">
        <v>545.56333333333328</v>
      </c>
      <c r="F70" s="40">
        <v>615.15</v>
      </c>
      <c r="G70" s="40">
        <v>906.43666666666672</v>
      </c>
      <c r="H70" s="40">
        <v>1197.7233333333334</v>
      </c>
      <c r="I70" s="40">
        <v>1489.0100000000002</v>
      </c>
      <c r="J70" s="40">
        <v>1780.2966666666666</v>
      </c>
      <c r="K70" s="40">
        <v>2071.5833333333335</v>
      </c>
      <c r="L70" s="3"/>
      <c r="M70" s="25">
        <v>29</v>
      </c>
      <c r="N70" s="40">
        <v>288.7233333333333</v>
      </c>
      <c r="O70" s="40">
        <v>350.07</v>
      </c>
      <c r="P70" s="40">
        <v>411.41666666666669</v>
      </c>
      <c r="Q70" s="40">
        <v>472.76333333333332</v>
      </c>
      <c r="R70" s="40">
        <v>534.11</v>
      </c>
      <c r="S70" s="40">
        <v>779.53333333333342</v>
      </c>
      <c r="T70" s="40">
        <v>1024.9566666666667</v>
      </c>
      <c r="U70" s="40">
        <v>1270.3800000000001</v>
      </c>
      <c r="V70" s="40">
        <v>1515.8033333333335</v>
      </c>
      <c r="W70" s="40">
        <v>1761.2266666666669</v>
      </c>
      <c r="X70" s="3"/>
      <c r="Y70" s="25">
        <v>29</v>
      </c>
      <c r="Z70" s="54">
        <f t="shared" si="10"/>
        <v>-48.080000000000041</v>
      </c>
      <c r="AA70" s="55">
        <f t="shared" si="10"/>
        <v>-56.319999999999993</v>
      </c>
      <c r="AB70" s="54">
        <f t="shared" si="10"/>
        <v>-64.559999999999945</v>
      </c>
      <c r="AC70" s="54">
        <f t="shared" si="10"/>
        <v>-72.799999999999955</v>
      </c>
      <c r="AD70" s="54">
        <f t="shared" si="10"/>
        <v>-81.039999999999964</v>
      </c>
      <c r="AE70" s="54">
        <f t="shared" si="10"/>
        <v>-126.90333333333331</v>
      </c>
      <c r="AF70" s="55">
        <f t="shared" si="10"/>
        <v>-172.76666666666665</v>
      </c>
      <c r="AG70" s="54">
        <f t="shared" si="10"/>
        <v>-218.63000000000011</v>
      </c>
      <c r="AH70" s="54">
        <f t="shared" si="10"/>
        <v>-264.49333333333311</v>
      </c>
      <c r="AI70" s="54">
        <f t="shared" si="10"/>
        <v>-310.35666666666657</v>
      </c>
      <c r="AJ70" s="54">
        <f t="shared" si="11"/>
        <v>-141.59499999999997</v>
      </c>
      <c r="AK70" s="3"/>
    </row>
    <row r="71" spans="1:37" x14ac:dyDescent="0.25">
      <c r="A71" s="50">
        <v>30</v>
      </c>
      <c r="B71" s="40">
        <v>336.80333333333334</v>
      </c>
      <c r="C71" s="40">
        <v>406.39</v>
      </c>
      <c r="D71" s="40">
        <v>475.97666666666663</v>
      </c>
      <c r="E71" s="40">
        <v>545.56333333333328</v>
      </c>
      <c r="F71" s="40">
        <v>615.15</v>
      </c>
      <c r="G71" s="40">
        <v>906.43666666666672</v>
      </c>
      <c r="H71" s="40">
        <v>1197.7233333333334</v>
      </c>
      <c r="I71" s="40">
        <v>1489.0100000000002</v>
      </c>
      <c r="J71" s="40">
        <v>1780.2966666666666</v>
      </c>
      <c r="K71" s="40">
        <v>2071.5833333333335</v>
      </c>
      <c r="L71" s="3"/>
      <c r="M71" s="25">
        <v>30</v>
      </c>
      <c r="N71" s="40">
        <v>288.7233333333333</v>
      </c>
      <c r="O71" s="40">
        <v>350.07</v>
      </c>
      <c r="P71" s="40">
        <v>411.41666666666669</v>
      </c>
      <c r="Q71" s="40">
        <v>472.76333333333332</v>
      </c>
      <c r="R71" s="40">
        <v>534.11</v>
      </c>
      <c r="S71" s="40">
        <v>779.53333333333342</v>
      </c>
      <c r="T71" s="40">
        <v>1024.9566666666667</v>
      </c>
      <c r="U71" s="40">
        <v>1270.3800000000001</v>
      </c>
      <c r="V71" s="40">
        <v>1515.8033333333335</v>
      </c>
      <c r="W71" s="40">
        <v>1761.2266666666669</v>
      </c>
      <c r="X71" s="3"/>
      <c r="Y71" s="25">
        <v>30</v>
      </c>
      <c r="Z71" s="56">
        <f t="shared" si="10"/>
        <v>-48.080000000000041</v>
      </c>
      <c r="AA71" s="57">
        <f t="shared" si="10"/>
        <v>-56.319999999999993</v>
      </c>
      <c r="AB71" s="56">
        <f t="shared" si="10"/>
        <v>-64.559999999999945</v>
      </c>
      <c r="AC71" s="56">
        <f t="shared" si="10"/>
        <v>-72.799999999999955</v>
      </c>
      <c r="AD71" s="56">
        <f t="shared" si="10"/>
        <v>-81.039999999999964</v>
      </c>
      <c r="AE71" s="56">
        <f t="shared" si="10"/>
        <v>-126.90333333333331</v>
      </c>
      <c r="AF71" s="57">
        <f t="shared" si="10"/>
        <v>-172.76666666666665</v>
      </c>
      <c r="AG71" s="56">
        <f t="shared" si="10"/>
        <v>-218.63000000000011</v>
      </c>
      <c r="AH71" s="56">
        <f t="shared" si="10"/>
        <v>-264.49333333333311</v>
      </c>
      <c r="AI71" s="58">
        <f t="shared" si="10"/>
        <v>-310.35666666666657</v>
      </c>
      <c r="AJ71" s="54">
        <f t="shared" si="11"/>
        <v>-141.59499999999997</v>
      </c>
      <c r="AK71" s="3"/>
    </row>
    <row r="72" spans="1:37" x14ac:dyDescent="0.25">
      <c r="A72" s="72" t="s">
        <v>45</v>
      </c>
      <c r="B72" s="54">
        <f>AVERAGE(B42:B71)</f>
        <v>336.80333333333334</v>
      </c>
      <c r="C72" s="54">
        <f t="shared" ref="C72:K72" si="12">AVERAGE(C42:C71)</f>
        <v>406.38999999999993</v>
      </c>
      <c r="D72" s="54">
        <f t="shared" si="12"/>
        <v>475.97666666666686</v>
      </c>
      <c r="E72" s="54">
        <f t="shared" si="12"/>
        <v>545.56333333333339</v>
      </c>
      <c r="F72" s="54">
        <f t="shared" si="12"/>
        <v>615.15</v>
      </c>
      <c r="G72" s="54">
        <f t="shared" si="12"/>
        <v>906.43666666666718</v>
      </c>
      <c r="H72" s="54">
        <f t="shared" si="12"/>
        <v>1197.7233333333343</v>
      </c>
      <c r="I72" s="54">
        <f t="shared" si="12"/>
        <v>1489.0100000000014</v>
      </c>
      <c r="J72" s="54">
        <f t="shared" si="12"/>
        <v>1780.2966666666673</v>
      </c>
      <c r="K72" s="54">
        <f t="shared" si="12"/>
        <v>2071.5833333333344</v>
      </c>
      <c r="L72" s="3"/>
      <c r="M72" s="106" t="s">
        <v>23</v>
      </c>
      <c r="N72" s="54">
        <f>AVERAGE(N42:N71)</f>
        <v>288.7233333333333</v>
      </c>
      <c r="O72" s="54">
        <f t="shared" ref="O72:W72" si="13">AVERAGE(O42:O71)</f>
        <v>350.06999999999988</v>
      </c>
      <c r="P72" s="54">
        <f t="shared" si="13"/>
        <v>411.41666666666657</v>
      </c>
      <c r="Q72" s="54">
        <f t="shared" si="13"/>
        <v>472.76333333333304</v>
      </c>
      <c r="R72" s="54">
        <f t="shared" si="13"/>
        <v>534.11000000000024</v>
      </c>
      <c r="S72" s="54">
        <f t="shared" si="13"/>
        <v>779.53333333333308</v>
      </c>
      <c r="T72" s="54">
        <f t="shared" si="13"/>
        <v>1024.956666666666</v>
      </c>
      <c r="U72" s="54">
        <f t="shared" si="13"/>
        <v>1270.3800000000003</v>
      </c>
      <c r="V72" s="54">
        <f t="shared" si="13"/>
        <v>1515.8033333333344</v>
      </c>
      <c r="W72" s="54">
        <f t="shared" si="13"/>
        <v>1761.2266666666676</v>
      </c>
      <c r="X72" s="3"/>
      <c r="Y72" s="106" t="s">
        <v>23</v>
      </c>
      <c r="Z72" s="54">
        <f t="shared" si="10"/>
        <v>-48.080000000000041</v>
      </c>
      <c r="AA72" s="55">
        <f t="shared" si="10"/>
        <v>-56.32000000000005</v>
      </c>
      <c r="AB72" s="54">
        <f t="shared" si="10"/>
        <v>-64.560000000000286</v>
      </c>
      <c r="AC72" s="54">
        <f t="shared" si="10"/>
        <v>-72.800000000000352</v>
      </c>
      <c r="AD72" s="54">
        <f t="shared" si="10"/>
        <v>-81.039999999999736</v>
      </c>
      <c r="AE72" s="54">
        <f t="shared" si="10"/>
        <v>-126.9033333333341</v>
      </c>
      <c r="AF72" s="55">
        <f t="shared" si="10"/>
        <v>-172.76666666666824</v>
      </c>
      <c r="AG72" s="54">
        <f t="shared" si="10"/>
        <v>-218.63000000000102</v>
      </c>
      <c r="AH72" s="54">
        <f t="shared" si="10"/>
        <v>-264.49333333333288</v>
      </c>
      <c r="AI72" s="55">
        <f t="shared" si="10"/>
        <v>-310.3566666666668</v>
      </c>
      <c r="AJ72" s="54">
        <f t="shared" si="11"/>
        <v>-141.59500000000034</v>
      </c>
      <c r="AK72" s="3"/>
    </row>
  </sheetData>
  <mergeCells count="4">
    <mergeCell ref="N2:W2"/>
    <mergeCell ref="N39:W39"/>
    <mergeCell ref="Z2:AI2"/>
    <mergeCell ref="Z39:AI39"/>
  </mergeCells>
  <pageMargins left="0.25" right="0.25" top="0.75" bottom="0.75" header="0.3" footer="0.3"/>
  <pageSetup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73"/>
  <sheetViews>
    <sheetView topLeftCell="A40" workbookViewId="0">
      <selection activeCell="AJ18" sqref="AJ18"/>
    </sheetView>
  </sheetViews>
  <sheetFormatPr defaultRowHeight="15" x14ac:dyDescent="0.25"/>
  <cols>
    <col min="12" max="12" width="3.42578125" customWidth="1"/>
    <col min="24" max="24" width="3" style="3" customWidth="1"/>
    <col min="36" max="36" width="10.5703125" customWidth="1"/>
  </cols>
  <sheetData>
    <row r="1" spans="1:36" s="63" customFormat="1" x14ac:dyDescent="0.25">
      <c r="A1" s="67" t="s">
        <v>128</v>
      </c>
      <c r="B1" s="68"/>
      <c r="M1" s="69" t="s">
        <v>133</v>
      </c>
      <c r="Y1" s="66" t="s">
        <v>129</v>
      </c>
      <c r="Z1" s="66"/>
      <c r="AA1" s="66"/>
      <c r="AB1" s="66"/>
      <c r="AC1" s="66"/>
      <c r="AD1" s="66"/>
      <c r="AE1" s="66"/>
      <c r="AF1" s="66"/>
    </row>
    <row r="2" spans="1:36" x14ac:dyDescent="0.25">
      <c r="A2" s="2" t="s">
        <v>0</v>
      </c>
      <c r="B2" s="127" t="s">
        <v>27</v>
      </c>
      <c r="C2" s="128"/>
      <c r="D2" s="128"/>
      <c r="E2" s="128"/>
      <c r="F2" s="128"/>
      <c r="G2" s="128"/>
      <c r="H2" s="128"/>
      <c r="I2" s="128"/>
      <c r="J2" s="128"/>
      <c r="K2" s="128"/>
      <c r="L2" s="3"/>
      <c r="M2" s="2" t="s">
        <v>0</v>
      </c>
      <c r="N2" s="127" t="s">
        <v>27</v>
      </c>
      <c r="O2" s="128"/>
      <c r="P2" s="128"/>
      <c r="Q2" s="128"/>
      <c r="R2" s="128"/>
      <c r="S2" s="128"/>
      <c r="T2" s="128"/>
      <c r="U2" s="128"/>
      <c r="V2" s="128"/>
      <c r="W2" s="128"/>
      <c r="X2" s="18"/>
      <c r="Y2" s="15" t="s">
        <v>0</v>
      </c>
      <c r="Z2" s="127" t="s">
        <v>27</v>
      </c>
      <c r="AA2" s="128"/>
      <c r="AB2" s="128"/>
      <c r="AC2" s="128"/>
      <c r="AD2" s="128"/>
      <c r="AE2" s="128"/>
      <c r="AF2" s="128"/>
      <c r="AG2" s="128"/>
      <c r="AH2" s="128"/>
      <c r="AI2" s="128"/>
      <c r="AJ2" s="27"/>
    </row>
    <row r="3" spans="1:36" x14ac:dyDescent="0.25">
      <c r="A3" s="7" t="s">
        <v>22</v>
      </c>
      <c r="B3" s="108">
        <v>1</v>
      </c>
      <c r="C3" s="108">
        <v>2</v>
      </c>
      <c r="D3" s="108">
        <v>3</v>
      </c>
      <c r="E3" s="108">
        <v>4</v>
      </c>
      <c r="F3" s="108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3"/>
      <c r="M3" s="7" t="s">
        <v>22</v>
      </c>
      <c r="N3" s="108">
        <v>1</v>
      </c>
      <c r="O3" s="108">
        <v>2</v>
      </c>
      <c r="P3" s="108">
        <v>3</v>
      </c>
      <c r="Q3" s="108">
        <v>4</v>
      </c>
      <c r="R3" s="108">
        <v>5</v>
      </c>
      <c r="S3" s="108">
        <v>6</v>
      </c>
      <c r="T3" s="108">
        <v>7</v>
      </c>
      <c r="U3" s="108">
        <v>8</v>
      </c>
      <c r="V3" s="108">
        <v>9</v>
      </c>
      <c r="W3" s="108">
        <v>10</v>
      </c>
      <c r="X3" s="11"/>
      <c r="Y3" s="16" t="s">
        <v>22</v>
      </c>
      <c r="Z3" s="108">
        <v>1</v>
      </c>
      <c r="AA3" s="108">
        <v>2</v>
      </c>
      <c r="AB3" s="108">
        <v>3</v>
      </c>
      <c r="AC3" s="108">
        <v>4</v>
      </c>
      <c r="AD3" s="108">
        <v>5</v>
      </c>
      <c r="AE3" s="108">
        <v>6</v>
      </c>
      <c r="AF3" s="108">
        <v>7</v>
      </c>
      <c r="AG3" s="108">
        <v>8</v>
      </c>
      <c r="AH3" s="108">
        <v>9</v>
      </c>
      <c r="AI3" s="108">
        <v>10</v>
      </c>
      <c r="AJ3" s="61" t="s">
        <v>23</v>
      </c>
    </row>
    <row r="4" spans="1:36" x14ac:dyDescent="0.25">
      <c r="A4" s="8" t="s">
        <v>26</v>
      </c>
      <c r="B4" s="108" t="s">
        <v>1</v>
      </c>
      <c r="C4" s="108" t="s">
        <v>2</v>
      </c>
      <c r="D4" s="108" t="s">
        <v>3</v>
      </c>
      <c r="E4" s="108" t="s">
        <v>4</v>
      </c>
      <c r="F4" s="108" t="s">
        <v>5</v>
      </c>
      <c r="G4" s="108" t="s">
        <v>6</v>
      </c>
      <c r="H4" s="108" t="s">
        <v>7</v>
      </c>
      <c r="I4" s="108" t="s">
        <v>8</v>
      </c>
      <c r="J4" s="108" t="s">
        <v>9</v>
      </c>
      <c r="K4" s="108" t="s">
        <v>10</v>
      </c>
      <c r="L4" s="3"/>
      <c r="M4" s="8" t="s">
        <v>26</v>
      </c>
      <c r="N4" s="108" t="s">
        <v>1</v>
      </c>
      <c r="O4" s="108" t="s">
        <v>2</v>
      </c>
      <c r="P4" s="108" t="s">
        <v>3</v>
      </c>
      <c r="Q4" s="108" t="s">
        <v>4</v>
      </c>
      <c r="R4" s="108" t="s">
        <v>5</v>
      </c>
      <c r="S4" s="108" t="s">
        <v>6</v>
      </c>
      <c r="T4" s="108" t="s">
        <v>7</v>
      </c>
      <c r="U4" s="108" t="s">
        <v>8</v>
      </c>
      <c r="V4" s="108" t="s">
        <v>9</v>
      </c>
      <c r="W4" s="108" t="s">
        <v>10</v>
      </c>
      <c r="X4" s="19"/>
      <c r="Y4" s="17" t="s">
        <v>26</v>
      </c>
      <c r="Z4" s="108" t="s">
        <v>1</v>
      </c>
      <c r="AA4" s="108" t="s">
        <v>2</v>
      </c>
      <c r="AB4" s="108" t="s">
        <v>3</v>
      </c>
      <c r="AC4" s="108" t="s">
        <v>4</v>
      </c>
      <c r="AD4" s="108" t="s">
        <v>5</v>
      </c>
      <c r="AE4" s="108" t="s">
        <v>6</v>
      </c>
      <c r="AF4" s="108" t="s">
        <v>7</v>
      </c>
      <c r="AG4" s="108" t="s">
        <v>8</v>
      </c>
      <c r="AH4" s="108" t="s">
        <v>9</v>
      </c>
      <c r="AI4" s="108" t="s">
        <v>10</v>
      </c>
      <c r="AJ4" s="61" t="s">
        <v>32</v>
      </c>
    </row>
    <row r="5" spans="1:36" x14ac:dyDescent="0.25">
      <c r="A5" s="6">
        <v>1</v>
      </c>
      <c r="B5" s="41">
        <v>42.429999999999993</v>
      </c>
      <c r="C5" s="41">
        <v>49.239999999999995</v>
      </c>
      <c r="D5" s="41">
        <v>56.050000000000004</v>
      </c>
      <c r="E5" s="41">
        <v>66.541666666666671</v>
      </c>
      <c r="F5" s="41">
        <v>77.033333333333331</v>
      </c>
      <c r="G5" s="41">
        <v>87.525000000000006</v>
      </c>
      <c r="H5" s="41">
        <v>110.94000000000001</v>
      </c>
      <c r="I5" s="41">
        <v>134.35500000000002</v>
      </c>
      <c r="J5" s="41">
        <v>157.77000000000004</v>
      </c>
      <c r="K5" s="43">
        <v>243.78333333333336</v>
      </c>
      <c r="L5" s="3"/>
      <c r="M5" s="6">
        <v>1</v>
      </c>
      <c r="N5" s="41">
        <v>42.199999999999996</v>
      </c>
      <c r="O5" s="41">
        <v>49.052499999999995</v>
      </c>
      <c r="P5" s="41">
        <v>55.904999999999994</v>
      </c>
      <c r="Q5" s="41">
        <v>66.3</v>
      </c>
      <c r="R5" s="41">
        <v>76.694999999999993</v>
      </c>
      <c r="S5" s="41">
        <v>87.09</v>
      </c>
      <c r="T5" s="41">
        <v>110.27166666666666</v>
      </c>
      <c r="U5" s="41">
        <v>133.45333333333332</v>
      </c>
      <c r="V5" s="41">
        <v>156.63499999999999</v>
      </c>
      <c r="W5" s="43">
        <v>242.87416666666667</v>
      </c>
      <c r="X5" s="12"/>
      <c r="Y5" s="6">
        <v>1</v>
      </c>
      <c r="Z5" s="44">
        <f t="shared" ref="Z5:AI30" si="0">N5-B5</f>
        <v>-0.22999999999999687</v>
      </c>
      <c r="AA5" s="44">
        <f t="shared" si="0"/>
        <v>-0.1875</v>
      </c>
      <c r="AB5" s="44">
        <f t="shared" si="0"/>
        <v>-0.14500000000001023</v>
      </c>
      <c r="AC5" s="44">
        <f t="shared" si="0"/>
        <v>-0.24166666666667425</v>
      </c>
      <c r="AD5" s="44">
        <f t="shared" si="0"/>
        <v>-0.33833333333333826</v>
      </c>
      <c r="AE5" s="44">
        <f t="shared" si="0"/>
        <v>-0.43500000000000227</v>
      </c>
      <c r="AF5" s="44">
        <f t="shared" si="0"/>
        <v>-0.66833333333335077</v>
      </c>
      <c r="AG5" s="44">
        <f t="shared" si="0"/>
        <v>-0.90166666666669926</v>
      </c>
      <c r="AH5" s="44">
        <f t="shared" si="0"/>
        <v>-1.1350000000000477</v>
      </c>
      <c r="AI5" s="44">
        <f t="shared" si="0"/>
        <v>-0.90916666666669244</v>
      </c>
      <c r="AJ5" s="44">
        <f>AVERAGE(Z5:AI5)</f>
        <v>-0.51916666666668121</v>
      </c>
    </row>
    <row r="6" spans="1:36" x14ac:dyDescent="0.25">
      <c r="A6" s="6">
        <v>2</v>
      </c>
      <c r="B6" s="41">
        <v>48.98</v>
      </c>
      <c r="C6" s="41">
        <v>57.754999999999995</v>
      </c>
      <c r="D6" s="41">
        <v>66.53</v>
      </c>
      <c r="E6" s="41">
        <v>76.703333333333333</v>
      </c>
      <c r="F6" s="41">
        <v>86.876666666666665</v>
      </c>
      <c r="G6" s="41">
        <v>97.05</v>
      </c>
      <c r="H6" s="41">
        <v>120.31</v>
      </c>
      <c r="I6" s="41">
        <v>143.57</v>
      </c>
      <c r="J6" s="41">
        <v>166.83</v>
      </c>
      <c r="K6" s="43">
        <v>248.31333333333333</v>
      </c>
      <c r="L6" s="3"/>
      <c r="M6" s="6">
        <v>2</v>
      </c>
      <c r="N6" s="41">
        <v>48.55</v>
      </c>
      <c r="O6" s="41">
        <v>57.379999999999995</v>
      </c>
      <c r="P6" s="41">
        <v>66.209999999999994</v>
      </c>
      <c r="Q6" s="41">
        <v>76.283333333333331</v>
      </c>
      <c r="R6" s="41">
        <v>86.356666666666669</v>
      </c>
      <c r="S6" s="41">
        <v>96.43</v>
      </c>
      <c r="T6" s="41">
        <v>119.52666666666667</v>
      </c>
      <c r="U6" s="41">
        <v>142.62333333333333</v>
      </c>
      <c r="V6" s="41">
        <v>165.72</v>
      </c>
      <c r="W6" s="43">
        <v>247.41666666666669</v>
      </c>
      <c r="X6" s="12"/>
      <c r="Y6" s="6">
        <v>2</v>
      </c>
      <c r="Z6" s="44">
        <f t="shared" si="0"/>
        <v>-0.42999999999999972</v>
      </c>
      <c r="AA6" s="44">
        <f t="shared" si="0"/>
        <v>-0.375</v>
      </c>
      <c r="AB6" s="44">
        <f t="shared" si="0"/>
        <v>-0.32000000000000739</v>
      </c>
      <c r="AC6" s="44">
        <f t="shared" si="0"/>
        <v>-0.42000000000000171</v>
      </c>
      <c r="AD6" s="44">
        <f t="shared" si="0"/>
        <v>-0.51999999999999602</v>
      </c>
      <c r="AE6" s="44">
        <f t="shared" si="0"/>
        <v>-0.61999999999999034</v>
      </c>
      <c r="AF6" s="44">
        <f t="shared" si="0"/>
        <v>-0.78333333333333144</v>
      </c>
      <c r="AG6" s="44">
        <f t="shared" si="0"/>
        <v>-0.94666666666665833</v>
      </c>
      <c r="AH6" s="44">
        <f t="shared" si="0"/>
        <v>-1.1100000000000136</v>
      </c>
      <c r="AI6" s="44">
        <f t="shared" si="0"/>
        <v>-0.89666666666664696</v>
      </c>
      <c r="AJ6" s="44">
        <f>AVERAGE(Z6:AI6)</f>
        <v>-0.64216666666666455</v>
      </c>
    </row>
    <row r="7" spans="1:36" x14ac:dyDescent="0.25">
      <c r="A7" s="6">
        <v>3</v>
      </c>
      <c r="B7" s="41">
        <v>55.53</v>
      </c>
      <c r="C7" s="41">
        <v>66.27</v>
      </c>
      <c r="D7" s="41">
        <v>77.009999999999991</v>
      </c>
      <c r="E7" s="41">
        <v>86.864999999999995</v>
      </c>
      <c r="F7" s="41">
        <v>96.719999999999985</v>
      </c>
      <c r="G7" s="41">
        <v>106.57499999999999</v>
      </c>
      <c r="H7" s="41">
        <v>129.67999999999998</v>
      </c>
      <c r="I7" s="41">
        <v>152.785</v>
      </c>
      <c r="J7" s="41">
        <v>175.89</v>
      </c>
      <c r="K7" s="43">
        <v>252.84333333333333</v>
      </c>
      <c r="L7" s="3"/>
      <c r="M7" s="6">
        <v>3</v>
      </c>
      <c r="N7" s="41">
        <v>54.9</v>
      </c>
      <c r="O7" s="41">
        <v>65.707499999999996</v>
      </c>
      <c r="P7" s="41">
        <v>76.514999999999986</v>
      </c>
      <c r="Q7" s="41">
        <v>86.266666666666666</v>
      </c>
      <c r="R7" s="41">
        <v>96.018333333333331</v>
      </c>
      <c r="S7" s="41">
        <v>105.77000000000001</v>
      </c>
      <c r="T7" s="41">
        <v>128.78166666666667</v>
      </c>
      <c r="U7" s="41">
        <v>151.79333333333335</v>
      </c>
      <c r="V7" s="41">
        <v>174.80500000000001</v>
      </c>
      <c r="W7" s="43">
        <v>251.95916666666668</v>
      </c>
      <c r="X7" s="12"/>
      <c r="Y7" s="6">
        <v>3</v>
      </c>
      <c r="Z7" s="44">
        <f t="shared" si="0"/>
        <v>-0.63000000000000256</v>
      </c>
      <c r="AA7" s="44">
        <f t="shared" si="0"/>
        <v>-0.5625</v>
      </c>
      <c r="AB7" s="44">
        <f t="shared" si="0"/>
        <v>-0.49500000000000455</v>
      </c>
      <c r="AC7" s="44">
        <f t="shared" si="0"/>
        <v>-0.59833333333332916</v>
      </c>
      <c r="AD7" s="44">
        <f t="shared" si="0"/>
        <v>-0.70166666666665378</v>
      </c>
      <c r="AE7" s="44">
        <f t="shared" si="0"/>
        <v>-0.8049999999999784</v>
      </c>
      <c r="AF7" s="44">
        <f t="shared" si="0"/>
        <v>-0.89833333333331211</v>
      </c>
      <c r="AG7" s="44">
        <f t="shared" si="0"/>
        <v>-0.99166666666664582</v>
      </c>
      <c r="AH7" s="44">
        <f t="shared" si="0"/>
        <v>-1.0849999999999795</v>
      </c>
      <c r="AI7" s="44">
        <f t="shared" si="0"/>
        <v>-0.88416666666665833</v>
      </c>
      <c r="AJ7" s="44">
        <f t="shared" ref="AJ7:AJ35" si="1">AVERAGE(Z7:AI7)</f>
        <v>-0.76516666666665645</v>
      </c>
    </row>
    <row r="8" spans="1:36" x14ac:dyDescent="0.25">
      <c r="A8" s="6">
        <v>4</v>
      </c>
      <c r="B8" s="41">
        <v>62.08</v>
      </c>
      <c r="C8" s="41">
        <v>74.784999999999997</v>
      </c>
      <c r="D8" s="41">
        <v>87.49</v>
      </c>
      <c r="E8" s="41">
        <v>97.026666666666657</v>
      </c>
      <c r="F8" s="41">
        <v>106.56333333333333</v>
      </c>
      <c r="G8" s="41">
        <v>116.1</v>
      </c>
      <c r="H8" s="41">
        <v>139.04999999999998</v>
      </c>
      <c r="I8" s="41">
        <v>162</v>
      </c>
      <c r="J8" s="41">
        <v>184.95</v>
      </c>
      <c r="K8" s="43">
        <v>257.37333333333333</v>
      </c>
      <c r="L8" s="3"/>
      <c r="M8" s="6">
        <v>4</v>
      </c>
      <c r="N8" s="41">
        <v>61.25</v>
      </c>
      <c r="O8" s="41">
        <v>74.034999999999997</v>
      </c>
      <c r="P8" s="41">
        <v>86.82</v>
      </c>
      <c r="Q8" s="41">
        <v>96.25</v>
      </c>
      <c r="R8" s="41">
        <v>105.67999999999999</v>
      </c>
      <c r="S8" s="41">
        <v>115.11</v>
      </c>
      <c r="T8" s="41">
        <v>138.03666666666666</v>
      </c>
      <c r="U8" s="41">
        <v>160.96333333333331</v>
      </c>
      <c r="V8" s="41">
        <v>183.89</v>
      </c>
      <c r="W8" s="43">
        <v>256.50166666666667</v>
      </c>
      <c r="X8" s="12"/>
      <c r="Y8" s="6">
        <v>4</v>
      </c>
      <c r="Z8" s="44">
        <f t="shared" si="0"/>
        <v>-0.82999999999999829</v>
      </c>
      <c r="AA8" s="44">
        <f t="shared" si="0"/>
        <v>-0.75</v>
      </c>
      <c r="AB8" s="44">
        <f t="shared" si="0"/>
        <v>-0.67000000000000171</v>
      </c>
      <c r="AC8" s="44">
        <f t="shared" si="0"/>
        <v>-0.77666666666665662</v>
      </c>
      <c r="AD8" s="44">
        <f t="shared" si="0"/>
        <v>-0.88333333333333997</v>
      </c>
      <c r="AE8" s="44">
        <f t="shared" si="0"/>
        <v>-0.98999999999999488</v>
      </c>
      <c r="AF8" s="44">
        <f t="shared" si="0"/>
        <v>-1.0133333333333212</v>
      </c>
      <c r="AG8" s="44">
        <f t="shared" si="0"/>
        <v>-1.0366666666666902</v>
      </c>
      <c r="AH8" s="44">
        <f t="shared" si="0"/>
        <v>-1.0600000000000023</v>
      </c>
      <c r="AI8" s="44">
        <f t="shared" si="0"/>
        <v>-0.8716666666666697</v>
      </c>
      <c r="AJ8" s="44">
        <f t="shared" si="1"/>
        <v>-0.88816666666666744</v>
      </c>
    </row>
    <row r="9" spans="1:36" x14ac:dyDescent="0.25">
      <c r="A9" s="6">
        <v>5</v>
      </c>
      <c r="B9" s="41">
        <v>68.599999999999994</v>
      </c>
      <c r="C9" s="41">
        <v>81.4375</v>
      </c>
      <c r="D9" s="41">
        <v>94.275000000000006</v>
      </c>
      <c r="E9" s="41">
        <v>104.38833333333334</v>
      </c>
      <c r="F9" s="41">
        <v>114.50166666666667</v>
      </c>
      <c r="G9" s="41">
        <v>124.61499999999999</v>
      </c>
      <c r="H9" s="41">
        <v>148.05333333333334</v>
      </c>
      <c r="I9" s="41">
        <v>171.49166666666667</v>
      </c>
      <c r="J9" s="41">
        <v>194.93</v>
      </c>
      <c r="K9" s="43">
        <v>262.36333333333334</v>
      </c>
      <c r="L9" s="3"/>
      <c r="M9" s="6">
        <v>5</v>
      </c>
      <c r="N9" s="41">
        <v>67.900000000000006</v>
      </c>
      <c r="O9" s="41">
        <v>80.665000000000006</v>
      </c>
      <c r="P9" s="41">
        <v>93.43</v>
      </c>
      <c r="Q9" s="41">
        <v>103.5</v>
      </c>
      <c r="R9" s="41">
        <v>113.57</v>
      </c>
      <c r="S9" s="41">
        <v>123.63999999999999</v>
      </c>
      <c r="T9" s="41">
        <v>147.09666666666666</v>
      </c>
      <c r="U9" s="41">
        <v>170.55333333333331</v>
      </c>
      <c r="V9" s="41">
        <v>194.01</v>
      </c>
      <c r="W9" s="43">
        <v>261.56166666666667</v>
      </c>
      <c r="X9" s="12"/>
      <c r="Y9" s="6">
        <v>5</v>
      </c>
      <c r="Z9" s="44">
        <f t="shared" si="0"/>
        <v>-0.69999999999998863</v>
      </c>
      <c r="AA9" s="44">
        <f t="shared" si="0"/>
        <v>-0.77249999999999375</v>
      </c>
      <c r="AB9" s="44">
        <f t="shared" si="0"/>
        <v>-0.84499999999999886</v>
      </c>
      <c r="AC9" s="44">
        <f t="shared" si="0"/>
        <v>-0.88833333333333542</v>
      </c>
      <c r="AD9" s="44">
        <f t="shared" si="0"/>
        <v>-0.93166666666667197</v>
      </c>
      <c r="AE9" s="44">
        <f t="shared" si="0"/>
        <v>-0.97500000000000853</v>
      </c>
      <c r="AF9" s="44">
        <f t="shared" si="0"/>
        <v>-0.95666666666667766</v>
      </c>
      <c r="AG9" s="44">
        <f t="shared" si="0"/>
        <v>-0.938333333333361</v>
      </c>
      <c r="AH9" s="44">
        <f t="shared" si="0"/>
        <v>-0.92000000000001592</v>
      </c>
      <c r="AI9" s="44">
        <f t="shared" si="0"/>
        <v>-0.80166666666667652</v>
      </c>
      <c r="AJ9" s="44">
        <f t="shared" si="1"/>
        <v>-0.87291666666667278</v>
      </c>
    </row>
    <row r="10" spans="1:36" x14ac:dyDescent="0.25">
      <c r="A10" s="6">
        <v>6</v>
      </c>
      <c r="B10" s="41">
        <v>75.12</v>
      </c>
      <c r="C10" s="41">
        <v>88.09</v>
      </c>
      <c r="D10" s="41">
        <v>101.06</v>
      </c>
      <c r="E10" s="41">
        <v>111.75</v>
      </c>
      <c r="F10" s="41">
        <v>122.44</v>
      </c>
      <c r="G10" s="41">
        <v>133.13</v>
      </c>
      <c r="H10" s="41">
        <v>157.05666666666667</v>
      </c>
      <c r="I10" s="41">
        <v>180.98333333333332</v>
      </c>
      <c r="J10" s="41">
        <v>204.91</v>
      </c>
      <c r="K10" s="43">
        <v>267.35333333333335</v>
      </c>
      <c r="L10" s="3"/>
      <c r="M10" s="6">
        <v>6</v>
      </c>
      <c r="N10" s="41">
        <v>74.55</v>
      </c>
      <c r="O10" s="41">
        <v>87.295000000000002</v>
      </c>
      <c r="P10" s="41">
        <v>100.04</v>
      </c>
      <c r="Q10" s="41">
        <v>110.75</v>
      </c>
      <c r="R10" s="41">
        <v>121.46</v>
      </c>
      <c r="S10" s="41">
        <v>132.16999999999999</v>
      </c>
      <c r="T10" s="41">
        <v>156.15666666666667</v>
      </c>
      <c r="U10" s="41">
        <v>180.14333333333332</v>
      </c>
      <c r="V10" s="41">
        <v>204.13</v>
      </c>
      <c r="W10" s="43">
        <v>266.62166666666667</v>
      </c>
      <c r="X10" s="12"/>
      <c r="Y10" s="6">
        <v>6</v>
      </c>
      <c r="Z10" s="44">
        <f t="shared" si="0"/>
        <v>-0.57000000000000739</v>
      </c>
      <c r="AA10" s="44">
        <f t="shared" si="0"/>
        <v>-0.79500000000000171</v>
      </c>
      <c r="AB10" s="44">
        <f t="shared" si="0"/>
        <v>-1.019999999999996</v>
      </c>
      <c r="AC10" s="44">
        <f t="shared" si="0"/>
        <v>-1</v>
      </c>
      <c r="AD10" s="44">
        <f t="shared" si="0"/>
        <v>-0.98000000000000398</v>
      </c>
      <c r="AE10" s="44">
        <f t="shared" si="0"/>
        <v>-0.96000000000000796</v>
      </c>
      <c r="AF10" s="44">
        <f t="shared" si="0"/>
        <v>-0.90000000000000568</v>
      </c>
      <c r="AG10" s="44">
        <f t="shared" si="0"/>
        <v>-0.84000000000000341</v>
      </c>
      <c r="AH10" s="44">
        <f t="shared" si="0"/>
        <v>-0.78000000000000114</v>
      </c>
      <c r="AI10" s="44">
        <f t="shared" si="0"/>
        <v>-0.73166666666668334</v>
      </c>
      <c r="AJ10" s="44">
        <f t="shared" si="1"/>
        <v>-0.85766666666667102</v>
      </c>
    </row>
    <row r="11" spans="1:36" x14ac:dyDescent="0.25">
      <c r="A11" s="6">
        <v>7</v>
      </c>
      <c r="B11" s="41">
        <v>76.936666666666667</v>
      </c>
      <c r="C11" s="41">
        <v>90.921666666666667</v>
      </c>
      <c r="D11" s="41">
        <v>104.90666666666667</v>
      </c>
      <c r="E11" s="41">
        <v>114.83111111111111</v>
      </c>
      <c r="F11" s="41">
        <v>124.75555555555556</v>
      </c>
      <c r="G11" s="41">
        <v>134.68</v>
      </c>
      <c r="H11" s="41">
        <v>158.42425925925926</v>
      </c>
      <c r="I11" s="41">
        <v>182.16851851851851</v>
      </c>
      <c r="J11" s="41">
        <v>205.91277777777776</v>
      </c>
      <c r="K11" s="43">
        <v>267.85472222222222</v>
      </c>
      <c r="L11" s="3"/>
      <c r="M11" s="6">
        <v>7</v>
      </c>
      <c r="N11" s="41">
        <v>76.356666666666669</v>
      </c>
      <c r="O11" s="41">
        <v>90.153333333333336</v>
      </c>
      <c r="P11" s="41">
        <v>103.95</v>
      </c>
      <c r="Q11" s="41">
        <v>113.89444444444445</v>
      </c>
      <c r="R11" s="41">
        <v>123.83888888888889</v>
      </c>
      <c r="S11" s="41">
        <v>133.78333333333333</v>
      </c>
      <c r="T11" s="41">
        <v>157.58685185185186</v>
      </c>
      <c r="U11" s="41">
        <v>181.39037037037036</v>
      </c>
      <c r="V11" s="41">
        <v>205.19388888888889</v>
      </c>
      <c r="W11" s="43">
        <v>267.1536111111111</v>
      </c>
      <c r="X11" s="12"/>
      <c r="Y11" s="6">
        <v>7</v>
      </c>
      <c r="Z11" s="44">
        <f t="shared" si="0"/>
        <v>-0.57999999999999829</v>
      </c>
      <c r="AA11" s="44">
        <f t="shared" si="0"/>
        <v>-0.76833333333333087</v>
      </c>
      <c r="AB11" s="44">
        <f t="shared" si="0"/>
        <v>-0.95666666666666345</v>
      </c>
      <c r="AC11" s="44">
        <f t="shared" si="0"/>
        <v>-0.93666666666666742</v>
      </c>
      <c r="AD11" s="44">
        <f t="shared" si="0"/>
        <v>-0.9166666666666714</v>
      </c>
      <c r="AE11" s="44">
        <f t="shared" si="0"/>
        <v>-0.89666666666667538</v>
      </c>
      <c r="AF11" s="44">
        <f t="shared" si="0"/>
        <v>-0.83740740740739739</v>
      </c>
      <c r="AG11" s="44">
        <f t="shared" si="0"/>
        <v>-0.77814814814814781</v>
      </c>
      <c r="AH11" s="44">
        <f t="shared" si="0"/>
        <v>-0.71888888888886981</v>
      </c>
      <c r="AI11" s="44">
        <f t="shared" si="0"/>
        <v>-0.70111111111111768</v>
      </c>
      <c r="AJ11" s="44">
        <f t="shared" si="1"/>
        <v>-0.80905555555555397</v>
      </c>
    </row>
    <row r="12" spans="1:36" x14ac:dyDescent="0.25">
      <c r="A12" s="6">
        <v>8</v>
      </c>
      <c r="B12" s="41">
        <v>78.75333333333333</v>
      </c>
      <c r="C12" s="41">
        <v>93.75333333333333</v>
      </c>
      <c r="D12" s="41">
        <v>108.75333333333333</v>
      </c>
      <c r="E12" s="41">
        <v>117.91222222222221</v>
      </c>
      <c r="F12" s="41">
        <v>127.07111111111111</v>
      </c>
      <c r="G12" s="41">
        <v>136.22999999999999</v>
      </c>
      <c r="H12" s="41">
        <v>159.79185185185185</v>
      </c>
      <c r="I12" s="41">
        <v>183.3537037037037</v>
      </c>
      <c r="J12" s="41">
        <v>206.91555555555556</v>
      </c>
      <c r="K12" s="43">
        <v>268.35611111111109</v>
      </c>
      <c r="L12" s="3"/>
      <c r="M12" s="6">
        <v>8</v>
      </c>
      <c r="N12" s="41">
        <v>78.163333333333327</v>
      </c>
      <c r="O12" s="41">
        <v>93.011666666666656</v>
      </c>
      <c r="P12" s="41">
        <v>107.86</v>
      </c>
      <c r="Q12" s="41">
        <v>117.03888888888888</v>
      </c>
      <c r="R12" s="41">
        <v>126.21777777777777</v>
      </c>
      <c r="S12" s="41">
        <v>135.39666666666665</v>
      </c>
      <c r="T12" s="41">
        <v>159.01703703703703</v>
      </c>
      <c r="U12" s="41">
        <v>182.63740740740738</v>
      </c>
      <c r="V12" s="41">
        <v>206.25777777777776</v>
      </c>
      <c r="W12" s="43">
        <v>267.68555555555554</v>
      </c>
      <c r="X12" s="12"/>
      <c r="Y12" s="6">
        <v>8</v>
      </c>
      <c r="Z12" s="44">
        <f t="shared" si="0"/>
        <v>-0.59000000000000341</v>
      </c>
      <c r="AA12" s="44">
        <f t="shared" si="0"/>
        <v>-0.74166666666667425</v>
      </c>
      <c r="AB12" s="44">
        <f t="shared" si="0"/>
        <v>-0.89333333333333087</v>
      </c>
      <c r="AC12" s="44">
        <f t="shared" si="0"/>
        <v>-0.87333333333333485</v>
      </c>
      <c r="AD12" s="44">
        <f t="shared" si="0"/>
        <v>-0.85333333333333883</v>
      </c>
      <c r="AE12" s="44">
        <f t="shared" si="0"/>
        <v>-0.83333333333334281</v>
      </c>
      <c r="AF12" s="44">
        <f t="shared" si="0"/>
        <v>-0.77481481481481751</v>
      </c>
      <c r="AG12" s="44">
        <f t="shared" si="0"/>
        <v>-0.71629629629632063</v>
      </c>
      <c r="AH12" s="44">
        <f t="shared" si="0"/>
        <v>-0.65777777777779534</v>
      </c>
      <c r="AI12" s="44">
        <f t="shared" si="0"/>
        <v>-0.67055555555555202</v>
      </c>
      <c r="AJ12" s="44">
        <f t="shared" si="1"/>
        <v>-0.76044444444445103</v>
      </c>
    </row>
    <row r="13" spans="1:36" x14ac:dyDescent="0.25">
      <c r="A13" s="6">
        <v>9</v>
      </c>
      <c r="B13" s="41">
        <v>80.569999999999993</v>
      </c>
      <c r="C13" s="41">
        <v>96.584999999999994</v>
      </c>
      <c r="D13" s="41">
        <v>112.6</v>
      </c>
      <c r="E13" s="41">
        <v>120.99333333333333</v>
      </c>
      <c r="F13" s="41">
        <v>129.38666666666666</v>
      </c>
      <c r="G13" s="41">
        <v>137.78</v>
      </c>
      <c r="H13" s="41">
        <v>161.15944444444443</v>
      </c>
      <c r="I13" s="41">
        <v>184.53888888888889</v>
      </c>
      <c r="J13" s="41">
        <v>207.91833333333332</v>
      </c>
      <c r="K13" s="43">
        <v>268.85750000000002</v>
      </c>
      <c r="L13" s="3"/>
      <c r="M13" s="6">
        <v>9</v>
      </c>
      <c r="N13" s="41">
        <v>79.97</v>
      </c>
      <c r="O13" s="41">
        <v>95.87</v>
      </c>
      <c r="P13" s="41">
        <v>111.77</v>
      </c>
      <c r="Q13" s="41">
        <v>120.18333333333332</v>
      </c>
      <c r="R13" s="41">
        <v>128.59666666666666</v>
      </c>
      <c r="S13" s="41">
        <v>137.01</v>
      </c>
      <c r="T13" s="41">
        <v>160.44722222222222</v>
      </c>
      <c r="U13" s="41">
        <v>183.88444444444443</v>
      </c>
      <c r="V13" s="41">
        <v>207.32166666666666</v>
      </c>
      <c r="W13" s="43">
        <v>268.21749999999997</v>
      </c>
      <c r="X13" s="12"/>
      <c r="Y13" s="6">
        <v>9</v>
      </c>
      <c r="Z13" s="44">
        <f t="shared" si="0"/>
        <v>-0.59999999999999432</v>
      </c>
      <c r="AA13" s="44">
        <f t="shared" si="0"/>
        <v>-0.7149999999999892</v>
      </c>
      <c r="AB13" s="44">
        <f t="shared" si="0"/>
        <v>-0.82999999999999829</v>
      </c>
      <c r="AC13" s="44">
        <f t="shared" si="0"/>
        <v>-0.81000000000000227</v>
      </c>
      <c r="AD13" s="44">
        <f t="shared" si="0"/>
        <v>-0.78999999999999204</v>
      </c>
      <c r="AE13" s="44">
        <f t="shared" si="0"/>
        <v>-0.77000000000001023</v>
      </c>
      <c r="AF13" s="44">
        <f t="shared" si="0"/>
        <v>-0.71222222222220921</v>
      </c>
      <c r="AG13" s="44">
        <f t="shared" si="0"/>
        <v>-0.65444444444446503</v>
      </c>
      <c r="AH13" s="44">
        <f t="shared" si="0"/>
        <v>-0.59666666666666401</v>
      </c>
      <c r="AI13" s="44">
        <f t="shared" si="0"/>
        <v>-0.6400000000000432</v>
      </c>
      <c r="AJ13" s="44">
        <f t="shared" si="1"/>
        <v>-0.71183333333333676</v>
      </c>
    </row>
    <row r="14" spans="1:36" x14ac:dyDescent="0.25">
      <c r="A14" s="6">
        <v>10</v>
      </c>
      <c r="B14" s="41">
        <v>82.20470588235294</v>
      </c>
      <c r="C14" s="41">
        <v>98.108352941176463</v>
      </c>
      <c r="D14" s="41">
        <v>114.012</v>
      </c>
      <c r="E14" s="41">
        <v>122.29688888888889</v>
      </c>
      <c r="F14" s="41">
        <v>130.58177777777777</v>
      </c>
      <c r="G14" s="41">
        <v>138.86666666666667</v>
      </c>
      <c r="H14" s="41">
        <v>162.21814814814815</v>
      </c>
      <c r="I14" s="41">
        <v>185.56962962962965</v>
      </c>
      <c r="J14" s="41">
        <v>208.92111111111112</v>
      </c>
      <c r="K14" s="43">
        <v>269.35888888888888</v>
      </c>
      <c r="L14" s="3"/>
      <c r="M14" s="6">
        <v>10</v>
      </c>
      <c r="N14" s="41">
        <v>81.642941176470586</v>
      </c>
      <c r="O14" s="41">
        <v>97.443137254901956</v>
      </c>
      <c r="P14" s="41">
        <v>113.24333333333333</v>
      </c>
      <c r="Q14" s="41">
        <v>121.53866666666666</v>
      </c>
      <c r="R14" s="41">
        <v>129.834</v>
      </c>
      <c r="S14" s="41">
        <v>138.12933333333334</v>
      </c>
      <c r="T14" s="41">
        <v>161.54807407407407</v>
      </c>
      <c r="U14" s="41">
        <v>184.96681481481482</v>
      </c>
      <c r="V14" s="41">
        <v>208.38555555555556</v>
      </c>
      <c r="W14" s="43">
        <v>268.74944444444446</v>
      </c>
      <c r="X14" s="12"/>
      <c r="Y14" s="6">
        <v>10</v>
      </c>
      <c r="Z14" s="44">
        <f t="shared" si="0"/>
        <v>-0.56176470588235361</v>
      </c>
      <c r="AA14" s="44">
        <f t="shared" si="0"/>
        <v>-0.66521568627450733</v>
      </c>
      <c r="AB14" s="44">
        <f t="shared" si="0"/>
        <v>-0.76866666666667527</v>
      </c>
      <c r="AC14" s="44">
        <f t="shared" si="0"/>
        <v>-0.7582222222222299</v>
      </c>
      <c r="AD14" s="44">
        <f t="shared" si="0"/>
        <v>-0.74777777777777032</v>
      </c>
      <c r="AE14" s="44">
        <f t="shared" si="0"/>
        <v>-0.73733333333333917</v>
      </c>
      <c r="AF14" s="44">
        <f t="shared" si="0"/>
        <v>-0.67007407407407982</v>
      </c>
      <c r="AG14" s="44">
        <f t="shared" si="0"/>
        <v>-0.60281481481482047</v>
      </c>
      <c r="AH14" s="44">
        <f t="shared" si="0"/>
        <v>-0.53555555555556111</v>
      </c>
      <c r="AI14" s="44">
        <f t="shared" si="0"/>
        <v>-0.6094444444444207</v>
      </c>
      <c r="AJ14" s="44">
        <f t="shared" si="1"/>
        <v>-0.66568692810457575</v>
      </c>
    </row>
    <row r="15" spans="1:36" x14ac:dyDescent="0.25">
      <c r="A15" s="6">
        <v>11</v>
      </c>
      <c r="B15" s="41">
        <v>83.839411764705872</v>
      </c>
      <c r="C15" s="41">
        <v>99.631705882352932</v>
      </c>
      <c r="D15" s="41">
        <v>115.42399999999999</v>
      </c>
      <c r="E15" s="41">
        <v>123.60044444444445</v>
      </c>
      <c r="F15" s="41">
        <v>131.77688888888889</v>
      </c>
      <c r="G15" s="41">
        <v>139.95333333333335</v>
      </c>
      <c r="H15" s="41">
        <v>163.27685185185186</v>
      </c>
      <c r="I15" s="41">
        <v>186.60037037037037</v>
      </c>
      <c r="J15" s="41">
        <v>209.92388888888888</v>
      </c>
      <c r="K15" s="43">
        <v>269.86027777777781</v>
      </c>
      <c r="L15" s="3"/>
      <c r="M15" s="6">
        <v>11</v>
      </c>
      <c r="N15" s="41">
        <v>83.315882352941173</v>
      </c>
      <c r="O15" s="41">
        <v>99.016274509803921</v>
      </c>
      <c r="P15" s="41">
        <v>114.71666666666667</v>
      </c>
      <c r="Q15" s="41">
        <v>122.89399999999999</v>
      </c>
      <c r="R15" s="41">
        <v>131.07133333333331</v>
      </c>
      <c r="S15" s="41">
        <v>139.24866666666665</v>
      </c>
      <c r="T15" s="41">
        <v>162.64892592592591</v>
      </c>
      <c r="U15" s="41">
        <v>186.04918518518519</v>
      </c>
      <c r="V15" s="41">
        <v>209.44944444444445</v>
      </c>
      <c r="W15" s="43">
        <v>269.2813888888889</v>
      </c>
      <c r="X15" s="12"/>
      <c r="Y15" s="6">
        <v>11</v>
      </c>
      <c r="Z15" s="44">
        <f t="shared" si="0"/>
        <v>-0.52352941176469869</v>
      </c>
      <c r="AA15" s="44">
        <f t="shared" si="0"/>
        <v>-0.61543137254901126</v>
      </c>
      <c r="AB15" s="44">
        <f t="shared" si="0"/>
        <v>-0.70733333333332382</v>
      </c>
      <c r="AC15" s="44">
        <f t="shared" si="0"/>
        <v>-0.70644444444445753</v>
      </c>
      <c r="AD15" s="44">
        <f t="shared" si="0"/>
        <v>-0.70555555555557703</v>
      </c>
      <c r="AE15" s="44">
        <f t="shared" si="0"/>
        <v>-0.70466666666669653</v>
      </c>
      <c r="AF15" s="44">
        <f t="shared" si="0"/>
        <v>-0.62792592592595042</v>
      </c>
      <c r="AG15" s="44">
        <f t="shared" si="0"/>
        <v>-0.5511851851851759</v>
      </c>
      <c r="AH15" s="44">
        <f t="shared" si="0"/>
        <v>-0.47444444444442979</v>
      </c>
      <c r="AI15" s="44">
        <f t="shared" si="0"/>
        <v>-0.57888888888891188</v>
      </c>
      <c r="AJ15" s="44">
        <f t="shared" si="1"/>
        <v>-0.61954052287582329</v>
      </c>
    </row>
    <row r="16" spans="1:36" x14ac:dyDescent="0.25">
      <c r="A16" s="6">
        <v>12</v>
      </c>
      <c r="B16" s="41">
        <v>85.474117647058819</v>
      </c>
      <c r="C16" s="41">
        <v>101.1550588235294</v>
      </c>
      <c r="D16" s="41">
        <v>116.836</v>
      </c>
      <c r="E16" s="41">
        <v>124.904</v>
      </c>
      <c r="F16" s="41">
        <v>132.97199999999998</v>
      </c>
      <c r="G16" s="41">
        <v>141.04</v>
      </c>
      <c r="H16" s="41">
        <v>164.33555555555554</v>
      </c>
      <c r="I16" s="41">
        <v>187.63111111111112</v>
      </c>
      <c r="J16" s="41">
        <v>210.92666666666668</v>
      </c>
      <c r="K16" s="43">
        <v>270.36166666666668</v>
      </c>
      <c r="L16" s="3"/>
      <c r="M16" s="6">
        <v>12</v>
      </c>
      <c r="N16" s="41">
        <v>84.988823529411761</v>
      </c>
      <c r="O16" s="41">
        <v>100.58941176470589</v>
      </c>
      <c r="P16" s="41">
        <v>116.19</v>
      </c>
      <c r="Q16" s="41">
        <v>124.24933333333333</v>
      </c>
      <c r="R16" s="41">
        <v>132.30866666666665</v>
      </c>
      <c r="S16" s="41">
        <v>140.36799999999999</v>
      </c>
      <c r="T16" s="41">
        <v>163.74977777777778</v>
      </c>
      <c r="U16" s="41">
        <v>187.13155555555554</v>
      </c>
      <c r="V16" s="41">
        <v>210.51333333333332</v>
      </c>
      <c r="W16" s="43">
        <v>269.81333333333333</v>
      </c>
      <c r="X16" s="12"/>
      <c r="Y16" s="6">
        <v>12</v>
      </c>
      <c r="Z16" s="44">
        <f t="shared" si="0"/>
        <v>-0.48529411764705799</v>
      </c>
      <c r="AA16" s="44">
        <f t="shared" si="0"/>
        <v>-0.56564705882351518</v>
      </c>
      <c r="AB16" s="44">
        <f t="shared" si="0"/>
        <v>-0.6460000000000008</v>
      </c>
      <c r="AC16" s="44">
        <f t="shared" si="0"/>
        <v>-0.65466666666667095</v>
      </c>
      <c r="AD16" s="44">
        <f t="shared" si="0"/>
        <v>-0.66333333333332689</v>
      </c>
      <c r="AE16" s="44">
        <f t="shared" si="0"/>
        <v>-0.67199999999999704</v>
      </c>
      <c r="AF16" s="44">
        <f t="shared" si="0"/>
        <v>-0.58577777777776419</v>
      </c>
      <c r="AG16" s="44">
        <f t="shared" si="0"/>
        <v>-0.49955555555558817</v>
      </c>
      <c r="AH16" s="44">
        <f t="shared" si="0"/>
        <v>-0.41333333333335531</v>
      </c>
      <c r="AI16" s="44">
        <f t="shared" si="0"/>
        <v>-0.54833333333334622</v>
      </c>
      <c r="AJ16" s="44">
        <f t="shared" si="1"/>
        <v>-0.57339411764706227</v>
      </c>
    </row>
    <row r="17" spans="1:36" x14ac:dyDescent="0.25">
      <c r="A17" s="6">
        <v>13</v>
      </c>
      <c r="B17" s="41">
        <v>87.108823529411765</v>
      </c>
      <c r="C17" s="41">
        <v>102.67841176470588</v>
      </c>
      <c r="D17" s="41">
        <v>118.24799999999999</v>
      </c>
      <c r="E17" s="41">
        <v>126.20755555555554</v>
      </c>
      <c r="F17" s="41">
        <v>134.1671111111111</v>
      </c>
      <c r="G17" s="41">
        <v>142.12666666666667</v>
      </c>
      <c r="H17" s="41">
        <v>165.39425925925926</v>
      </c>
      <c r="I17" s="41">
        <v>188.66185185185185</v>
      </c>
      <c r="J17" s="41">
        <v>211.92944444444444</v>
      </c>
      <c r="K17" s="43">
        <v>270.86305555555555</v>
      </c>
      <c r="L17" s="3"/>
      <c r="M17" s="6">
        <v>13</v>
      </c>
      <c r="N17" s="41">
        <v>86.661764705882348</v>
      </c>
      <c r="O17" s="41">
        <v>102.16254901960784</v>
      </c>
      <c r="P17" s="41">
        <v>117.66333333333333</v>
      </c>
      <c r="Q17" s="41">
        <v>125.60466666666666</v>
      </c>
      <c r="R17" s="41">
        <v>133.54599999999999</v>
      </c>
      <c r="S17" s="41">
        <v>141.48733333333334</v>
      </c>
      <c r="T17" s="41">
        <v>164.85062962962962</v>
      </c>
      <c r="U17" s="41">
        <v>188.21392592592593</v>
      </c>
      <c r="V17" s="41">
        <v>211.57722222222222</v>
      </c>
      <c r="W17" s="43">
        <v>270.34527777777777</v>
      </c>
      <c r="X17" s="12"/>
      <c r="Y17" s="6">
        <v>13</v>
      </c>
      <c r="Z17" s="44">
        <f t="shared" si="0"/>
        <v>-0.44705882352941728</v>
      </c>
      <c r="AA17" s="44">
        <f t="shared" si="0"/>
        <v>-0.51586274509804753</v>
      </c>
      <c r="AB17" s="44">
        <f t="shared" si="0"/>
        <v>-0.58466666666666356</v>
      </c>
      <c r="AC17" s="44">
        <f t="shared" si="0"/>
        <v>-0.60288888888888437</v>
      </c>
      <c r="AD17" s="44">
        <f t="shared" si="0"/>
        <v>-0.62111111111110517</v>
      </c>
      <c r="AE17" s="44">
        <f t="shared" si="0"/>
        <v>-0.63933333333332598</v>
      </c>
      <c r="AF17" s="44">
        <f t="shared" si="0"/>
        <v>-0.54362962962963479</v>
      </c>
      <c r="AG17" s="44">
        <f t="shared" si="0"/>
        <v>-0.44792592592591518</v>
      </c>
      <c r="AH17" s="44">
        <f t="shared" si="0"/>
        <v>-0.35222222222222399</v>
      </c>
      <c r="AI17" s="44">
        <f t="shared" si="0"/>
        <v>-0.51777777777778056</v>
      </c>
      <c r="AJ17" s="44">
        <f t="shared" si="1"/>
        <v>-0.52724771241829982</v>
      </c>
    </row>
    <row r="18" spans="1:36" x14ac:dyDescent="0.25">
      <c r="A18" s="6">
        <v>14</v>
      </c>
      <c r="B18" s="41">
        <v>88.743529411764698</v>
      </c>
      <c r="C18" s="41">
        <v>104.20176470588234</v>
      </c>
      <c r="D18" s="41">
        <v>119.66</v>
      </c>
      <c r="E18" s="41">
        <v>127.51111111111111</v>
      </c>
      <c r="F18" s="41">
        <v>135.36222222222221</v>
      </c>
      <c r="G18" s="41">
        <v>143.21333333333334</v>
      </c>
      <c r="H18" s="41">
        <v>166.45296296296297</v>
      </c>
      <c r="I18" s="41">
        <v>189.6925925925926</v>
      </c>
      <c r="J18" s="41">
        <v>212.93222222222224</v>
      </c>
      <c r="K18" s="43">
        <v>271.36444444444447</v>
      </c>
      <c r="L18" s="3"/>
      <c r="M18" s="6">
        <v>14</v>
      </c>
      <c r="N18" s="41">
        <v>88.334705882352935</v>
      </c>
      <c r="O18" s="41">
        <v>103.7356862745098</v>
      </c>
      <c r="P18" s="41">
        <v>119.13666666666667</v>
      </c>
      <c r="Q18" s="41">
        <v>126.96</v>
      </c>
      <c r="R18" s="41">
        <v>134.78333333333333</v>
      </c>
      <c r="S18" s="41">
        <v>142.60666666666665</v>
      </c>
      <c r="T18" s="41">
        <v>165.95148148148147</v>
      </c>
      <c r="U18" s="41">
        <v>189.2962962962963</v>
      </c>
      <c r="V18" s="41">
        <v>212.64111111111112</v>
      </c>
      <c r="W18" s="43">
        <v>270.87722222222226</v>
      </c>
      <c r="X18" s="12"/>
      <c r="Y18" s="6">
        <v>14</v>
      </c>
      <c r="Z18" s="44">
        <f t="shared" si="0"/>
        <v>-0.40882352941176237</v>
      </c>
      <c r="AA18" s="44">
        <f t="shared" si="0"/>
        <v>-0.46607843137253724</v>
      </c>
      <c r="AB18" s="44">
        <f t="shared" si="0"/>
        <v>-0.52333333333332632</v>
      </c>
      <c r="AC18" s="44">
        <f t="shared" si="0"/>
        <v>-0.551111111111112</v>
      </c>
      <c r="AD18" s="44">
        <f t="shared" si="0"/>
        <v>-0.57888888888888346</v>
      </c>
      <c r="AE18" s="44">
        <f t="shared" si="0"/>
        <v>-0.60666666666668334</v>
      </c>
      <c r="AF18" s="44">
        <f t="shared" si="0"/>
        <v>-0.5014814814815054</v>
      </c>
      <c r="AG18" s="44">
        <f t="shared" si="0"/>
        <v>-0.39629629629629903</v>
      </c>
      <c r="AH18" s="44">
        <f t="shared" si="0"/>
        <v>-0.29111111111112109</v>
      </c>
      <c r="AI18" s="44">
        <f t="shared" si="0"/>
        <v>-0.4872222222222149</v>
      </c>
      <c r="AJ18" s="44">
        <f t="shared" si="1"/>
        <v>-0.48110130718954452</v>
      </c>
    </row>
    <row r="19" spans="1:36" x14ac:dyDescent="0.25">
      <c r="A19" s="6">
        <v>15</v>
      </c>
      <c r="B19" s="41">
        <v>90.378235294117644</v>
      </c>
      <c r="C19" s="41">
        <v>105.72511764705882</v>
      </c>
      <c r="D19" s="41">
        <v>121.072</v>
      </c>
      <c r="E19" s="41">
        <v>128.81466666666668</v>
      </c>
      <c r="F19" s="41">
        <v>136.55733333333333</v>
      </c>
      <c r="G19" s="41">
        <v>144.30000000000001</v>
      </c>
      <c r="H19" s="41">
        <v>167.51166666666668</v>
      </c>
      <c r="I19" s="41">
        <v>190.72333333333333</v>
      </c>
      <c r="J19" s="41">
        <v>213.935</v>
      </c>
      <c r="K19" s="43">
        <v>271.86583333333334</v>
      </c>
      <c r="L19" s="3"/>
      <c r="M19" s="6">
        <v>15</v>
      </c>
      <c r="N19" s="41">
        <v>90.007647058823522</v>
      </c>
      <c r="O19" s="41">
        <v>105.30882352941177</v>
      </c>
      <c r="P19" s="41">
        <v>120.61</v>
      </c>
      <c r="Q19" s="41">
        <v>128.31533333333334</v>
      </c>
      <c r="R19" s="41">
        <v>136.02066666666667</v>
      </c>
      <c r="S19" s="41">
        <v>143.726</v>
      </c>
      <c r="T19" s="41">
        <v>167.05233333333334</v>
      </c>
      <c r="U19" s="41">
        <v>190.37866666666665</v>
      </c>
      <c r="V19" s="41">
        <v>213.70499999999998</v>
      </c>
      <c r="W19" s="43">
        <v>271.40916666666669</v>
      </c>
      <c r="X19" s="12"/>
      <c r="Y19" s="6">
        <v>15</v>
      </c>
      <c r="Z19" s="44">
        <f t="shared" si="0"/>
        <v>-0.37058823529412166</v>
      </c>
      <c r="AA19" s="44">
        <f t="shared" si="0"/>
        <v>-0.41629411764705537</v>
      </c>
      <c r="AB19" s="44">
        <f t="shared" si="0"/>
        <v>-0.4620000000000033</v>
      </c>
      <c r="AC19" s="44">
        <f t="shared" si="0"/>
        <v>-0.49933333333333962</v>
      </c>
      <c r="AD19" s="44">
        <f t="shared" si="0"/>
        <v>-0.53666666666666174</v>
      </c>
      <c r="AE19" s="44">
        <f t="shared" si="0"/>
        <v>-0.57400000000001228</v>
      </c>
      <c r="AF19" s="44">
        <f t="shared" si="0"/>
        <v>-0.45933333333334758</v>
      </c>
      <c r="AG19" s="44">
        <f t="shared" si="0"/>
        <v>-0.34466666666668289</v>
      </c>
      <c r="AH19" s="44">
        <f t="shared" si="0"/>
        <v>-0.23000000000001819</v>
      </c>
      <c r="AI19" s="44">
        <f t="shared" si="0"/>
        <v>-0.45666666666664923</v>
      </c>
      <c r="AJ19" s="44">
        <f t="shared" si="1"/>
        <v>-0.43495490196078918</v>
      </c>
    </row>
    <row r="20" spans="1:36" x14ac:dyDescent="0.25">
      <c r="A20" s="6">
        <v>16</v>
      </c>
      <c r="B20" s="41">
        <v>92.012941176470576</v>
      </c>
      <c r="C20" s="41">
        <v>107.24847058823528</v>
      </c>
      <c r="D20" s="41">
        <v>122.48399999999999</v>
      </c>
      <c r="E20" s="41">
        <v>130.11822222222222</v>
      </c>
      <c r="F20" s="41">
        <v>137.75244444444445</v>
      </c>
      <c r="G20" s="41">
        <v>145.38666666666668</v>
      </c>
      <c r="H20" s="41">
        <v>168.57037037037037</v>
      </c>
      <c r="I20" s="41">
        <v>191.75407407407408</v>
      </c>
      <c r="J20" s="41">
        <v>214.93777777777777</v>
      </c>
      <c r="K20" s="43">
        <v>272.36722222222221</v>
      </c>
      <c r="L20" s="3"/>
      <c r="M20" s="6">
        <v>16</v>
      </c>
      <c r="N20" s="41">
        <v>91.680588235294124</v>
      </c>
      <c r="O20" s="41">
        <v>106.88196078431372</v>
      </c>
      <c r="P20" s="41">
        <v>122.08333333333333</v>
      </c>
      <c r="Q20" s="41">
        <v>129.67066666666668</v>
      </c>
      <c r="R20" s="41">
        <v>137.25800000000001</v>
      </c>
      <c r="S20" s="41">
        <v>144.84533333333334</v>
      </c>
      <c r="T20" s="41">
        <v>168.15318518518518</v>
      </c>
      <c r="U20" s="41">
        <v>191.46103703703704</v>
      </c>
      <c r="V20" s="41">
        <v>214.76888888888888</v>
      </c>
      <c r="W20" s="43">
        <v>271.94111111111113</v>
      </c>
      <c r="X20" s="12"/>
      <c r="Y20" s="6">
        <v>16</v>
      </c>
      <c r="Z20" s="44">
        <f t="shared" si="0"/>
        <v>-0.33235294117645253</v>
      </c>
      <c r="AA20" s="44">
        <f t="shared" si="0"/>
        <v>-0.3665098039215593</v>
      </c>
      <c r="AB20" s="44">
        <f t="shared" si="0"/>
        <v>-0.40066666666666606</v>
      </c>
      <c r="AC20" s="44">
        <f t="shared" si="0"/>
        <v>-0.44755555555553883</v>
      </c>
      <c r="AD20" s="44">
        <f t="shared" si="0"/>
        <v>-0.49444444444444002</v>
      </c>
      <c r="AE20" s="44">
        <f t="shared" si="0"/>
        <v>-0.54133333333334122</v>
      </c>
      <c r="AF20" s="44">
        <f t="shared" si="0"/>
        <v>-0.41718518518518977</v>
      </c>
      <c r="AG20" s="44">
        <f t="shared" si="0"/>
        <v>-0.29303703703703832</v>
      </c>
      <c r="AH20" s="44">
        <f t="shared" si="0"/>
        <v>-0.16888888888888687</v>
      </c>
      <c r="AI20" s="44">
        <f t="shared" si="0"/>
        <v>-0.42611111111108357</v>
      </c>
      <c r="AJ20" s="44">
        <f t="shared" si="1"/>
        <v>-0.38880849673201967</v>
      </c>
    </row>
    <row r="21" spans="1:36" x14ac:dyDescent="0.25">
      <c r="A21" s="6">
        <v>17</v>
      </c>
      <c r="B21" s="41">
        <v>93.647647058823523</v>
      </c>
      <c r="C21" s="41">
        <v>108.77182352941176</v>
      </c>
      <c r="D21" s="41">
        <v>123.896</v>
      </c>
      <c r="E21" s="41">
        <v>131.42177777777778</v>
      </c>
      <c r="F21" s="41">
        <v>138.94755555555554</v>
      </c>
      <c r="G21" s="41">
        <v>146.47333333333333</v>
      </c>
      <c r="H21" s="41">
        <v>169.62907407407408</v>
      </c>
      <c r="I21" s="41">
        <v>192.78481481481481</v>
      </c>
      <c r="J21" s="41">
        <v>215.94055555555556</v>
      </c>
      <c r="K21" s="43">
        <v>272.86861111111114</v>
      </c>
      <c r="L21" s="3"/>
      <c r="M21" s="6">
        <v>17</v>
      </c>
      <c r="N21" s="41">
        <v>93.353529411764697</v>
      </c>
      <c r="O21" s="41">
        <v>108.45509803921568</v>
      </c>
      <c r="P21" s="41">
        <v>123.55666666666667</v>
      </c>
      <c r="Q21" s="41">
        <v>131.02600000000001</v>
      </c>
      <c r="R21" s="41">
        <v>138.49533333333332</v>
      </c>
      <c r="S21" s="41">
        <v>145.96466666666666</v>
      </c>
      <c r="T21" s="41">
        <v>169.25403703703702</v>
      </c>
      <c r="U21" s="41">
        <v>192.54340740740741</v>
      </c>
      <c r="V21" s="41">
        <v>215.83277777777778</v>
      </c>
      <c r="W21" s="43">
        <v>272.47305555555556</v>
      </c>
      <c r="X21" s="12"/>
      <c r="Y21" s="6">
        <v>17</v>
      </c>
      <c r="Z21" s="44">
        <f t="shared" si="0"/>
        <v>-0.29411764705882604</v>
      </c>
      <c r="AA21" s="44">
        <f t="shared" si="0"/>
        <v>-0.31672549019607743</v>
      </c>
      <c r="AB21" s="44">
        <f t="shared" si="0"/>
        <v>-0.33933333333332882</v>
      </c>
      <c r="AC21" s="44">
        <f t="shared" si="0"/>
        <v>-0.39577777777776646</v>
      </c>
      <c r="AD21" s="44">
        <f t="shared" si="0"/>
        <v>-0.45222222222221831</v>
      </c>
      <c r="AE21" s="44">
        <f t="shared" si="0"/>
        <v>-0.50866666666667015</v>
      </c>
      <c r="AF21" s="44">
        <f t="shared" si="0"/>
        <v>-0.37503703703706037</v>
      </c>
      <c r="AG21" s="44">
        <f t="shared" si="0"/>
        <v>-0.24140740740739375</v>
      </c>
      <c r="AH21" s="44">
        <f t="shared" si="0"/>
        <v>-0.10777777777778397</v>
      </c>
      <c r="AI21" s="44">
        <f t="shared" si="0"/>
        <v>-0.39555555555557476</v>
      </c>
      <c r="AJ21" s="44">
        <f t="shared" si="1"/>
        <v>-0.34266209150326998</v>
      </c>
    </row>
    <row r="22" spans="1:36" x14ac:dyDescent="0.25">
      <c r="A22" s="6">
        <v>18</v>
      </c>
      <c r="B22" s="41">
        <v>95.28235294117647</v>
      </c>
      <c r="C22" s="41">
        <v>110.29517647058823</v>
      </c>
      <c r="D22" s="41">
        <v>125.30799999999999</v>
      </c>
      <c r="E22" s="41">
        <v>132.72533333333334</v>
      </c>
      <c r="F22" s="41">
        <v>140.14266666666666</v>
      </c>
      <c r="G22" s="41">
        <v>147.56</v>
      </c>
      <c r="H22" s="41">
        <v>170.68777777777777</v>
      </c>
      <c r="I22" s="41">
        <v>193.81555555555556</v>
      </c>
      <c r="J22" s="41">
        <v>216.94333333333333</v>
      </c>
      <c r="K22" s="43">
        <v>273.37</v>
      </c>
      <c r="L22" s="3"/>
      <c r="M22" s="6">
        <v>18</v>
      </c>
      <c r="N22" s="41">
        <v>95.026470588235298</v>
      </c>
      <c r="O22" s="41">
        <v>110.02823529411765</v>
      </c>
      <c r="P22" s="41">
        <v>125.03</v>
      </c>
      <c r="Q22" s="41">
        <v>132.38133333333334</v>
      </c>
      <c r="R22" s="41">
        <v>139.73266666666666</v>
      </c>
      <c r="S22" s="41">
        <v>147.084</v>
      </c>
      <c r="T22" s="41">
        <v>170.35488888888889</v>
      </c>
      <c r="U22" s="41">
        <v>193.62577777777778</v>
      </c>
      <c r="V22" s="41">
        <v>216.89666666666668</v>
      </c>
      <c r="W22" s="43">
        <v>273.005</v>
      </c>
      <c r="X22" s="12"/>
      <c r="Y22" s="6">
        <v>18</v>
      </c>
      <c r="Z22" s="44">
        <f t="shared" si="0"/>
        <v>-0.25588235294117112</v>
      </c>
      <c r="AA22" s="44">
        <f t="shared" si="0"/>
        <v>-0.26694117647058135</v>
      </c>
      <c r="AB22" s="44">
        <f t="shared" si="0"/>
        <v>-0.27799999999999159</v>
      </c>
      <c r="AC22" s="44">
        <f t="shared" si="0"/>
        <v>-0.34399999999999409</v>
      </c>
      <c r="AD22" s="44">
        <f t="shared" si="0"/>
        <v>-0.40999999999999659</v>
      </c>
      <c r="AE22" s="44">
        <f t="shared" si="0"/>
        <v>-0.47599999999999909</v>
      </c>
      <c r="AF22" s="44">
        <f t="shared" si="0"/>
        <v>-0.33288888888887413</v>
      </c>
      <c r="AG22" s="44">
        <f t="shared" si="0"/>
        <v>-0.1897777777777776</v>
      </c>
      <c r="AH22" s="44">
        <f t="shared" si="0"/>
        <v>-4.6666666666652645E-2</v>
      </c>
      <c r="AI22" s="44">
        <f t="shared" si="0"/>
        <v>-0.36500000000000909</v>
      </c>
      <c r="AJ22" s="44">
        <f t="shared" si="1"/>
        <v>-0.29651568627450475</v>
      </c>
    </row>
    <row r="23" spans="1:36" x14ac:dyDescent="0.25">
      <c r="A23" s="6">
        <v>19</v>
      </c>
      <c r="B23" s="41">
        <v>96.917058823529402</v>
      </c>
      <c r="C23" s="41">
        <v>111.8185294117647</v>
      </c>
      <c r="D23" s="41">
        <v>126.72</v>
      </c>
      <c r="E23" s="41">
        <v>134.0288888888889</v>
      </c>
      <c r="F23" s="41">
        <v>141.33777777777777</v>
      </c>
      <c r="G23" s="41">
        <v>148.64666666666668</v>
      </c>
      <c r="H23" s="41">
        <v>171.74648148148148</v>
      </c>
      <c r="I23" s="41">
        <v>194.84629629629632</v>
      </c>
      <c r="J23" s="41">
        <v>217.94611111111112</v>
      </c>
      <c r="K23" s="43">
        <v>273.87138888888887</v>
      </c>
      <c r="L23" s="3"/>
      <c r="M23" s="6">
        <v>19</v>
      </c>
      <c r="N23" s="41">
        <v>96.699411764705872</v>
      </c>
      <c r="O23" s="41">
        <v>111.6013725490196</v>
      </c>
      <c r="P23" s="41">
        <v>126.50333333333333</v>
      </c>
      <c r="Q23" s="41">
        <v>133.73666666666668</v>
      </c>
      <c r="R23" s="41">
        <v>140.97</v>
      </c>
      <c r="S23" s="41">
        <v>148.20333333333335</v>
      </c>
      <c r="T23" s="41">
        <v>171.45574074074074</v>
      </c>
      <c r="U23" s="41">
        <v>194.70814814814815</v>
      </c>
      <c r="V23" s="41">
        <v>217.96055555555554</v>
      </c>
      <c r="W23" s="43">
        <v>273.53694444444443</v>
      </c>
      <c r="X23" s="12"/>
      <c r="Y23" s="6">
        <v>19</v>
      </c>
      <c r="Z23" s="44">
        <f t="shared" si="0"/>
        <v>-0.21764705882353041</v>
      </c>
      <c r="AA23" s="44">
        <f t="shared" si="0"/>
        <v>-0.21715686274509949</v>
      </c>
      <c r="AB23" s="44">
        <f t="shared" si="0"/>
        <v>-0.21666666666666856</v>
      </c>
      <c r="AC23" s="44">
        <f t="shared" si="0"/>
        <v>-0.29222222222222172</v>
      </c>
      <c r="AD23" s="44">
        <f t="shared" si="0"/>
        <v>-0.36777777777777487</v>
      </c>
      <c r="AE23" s="44">
        <f t="shared" si="0"/>
        <v>-0.44333333333332803</v>
      </c>
      <c r="AF23" s="44">
        <f t="shared" si="0"/>
        <v>-0.29074074074074474</v>
      </c>
      <c r="AG23" s="44">
        <f t="shared" si="0"/>
        <v>-0.13814814814816145</v>
      </c>
      <c r="AH23" s="44">
        <f t="shared" si="0"/>
        <v>1.4444444444421833E-2</v>
      </c>
      <c r="AI23" s="44">
        <f t="shared" si="0"/>
        <v>-0.33444444444444343</v>
      </c>
      <c r="AJ23" s="44">
        <f t="shared" si="1"/>
        <v>-0.25036928104575507</v>
      </c>
    </row>
    <row r="24" spans="1:36" x14ac:dyDescent="0.25">
      <c r="A24" s="6">
        <v>20</v>
      </c>
      <c r="B24" s="41">
        <v>98.551764705882348</v>
      </c>
      <c r="C24" s="41">
        <v>113.34188235294118</v>
      </c>
      <c r="D24" s="41">
        <v>128.13200000000001</v>
      </c>
      <c r="E24" s="41">
        <v>135.33244444444446</v>
      </c>
      <c r="F24" s="41">
        <v>142.53288888888889</v>
      </c>
      <c r="G24" s="41">
        <v>149.73333333333335</v>
      </c>
      <c r="H24" s="41">
        <v>172.80518518518519</v>
      </c>
      <c r="I24" s="41">
        <v>195.87703703703704</v>
      </c>
      <c r="J24" s="41">
        <v>218.94888888888889</v>
      </c>
      <c r="K24" s="43">
        <v>274.3727777777778</v>
      </c>
      <c r="L24" s="3"/>
      <c r="M24" s="6">
        <v>20</v>
      </c>
      <c r="N24" s="41">
        <v>98.372352941176473</v>
      </c>
      <c r="O24" s="41">
        <v>113.17450980392157</v>
      </c>
      <c r="P24" s="41">
        <v>127.97666666666666</v>
      </c>
      <c r="Q24" s="41">
        <v>135.09199999999998</v>
      </c>
      <c r="R24" s="41">
        <v>142.20733333333334</v>
      </c>
      <c r="S24" s="41">
        <v>149.32266666666666</v>
      </c>
      <c r="T24" s="41">
        <v>172.55659259259258</v>
      </c>
      <c r="U24" s="41">
        <v>195.79051851851852</v>
      </c>
      <c r="V24" s="41">
        <v>219.02444444444444</v>
      </c>
      <c r="W24" s="43">
        <v>274.06888888888886</v>
      </c>
      <c r="X24" s="12"/>
      <c r="Y24" s="6">
        <v>20</v>
      </c>
      <c r="Z24" s="44">
        <f t="shared" si="0"/>
        <v>-0.1794117647058755</v>
      </c>
      <c r="AA24" s="44">
        <f t="shared" si="0"/>
        <v>-0.16737254901961762</v>
      </c>
      <c r="AB24" s="44">
        <f t="shared" si="0"/>
        <v>-0.15533333333334554</v>
      </c>
      <c r="AC24" s="44">
        <f t="shared" si="0"/>
        <v>-0.24044444444447777</v>
      </c>
      <c r="AD24" s="44">
        <f t="shared" si="0"/>
        <v>-0.32555555555555316</v>
      </c>
      <c r="AE24" s="44">
        <f t="shared" si="0"/>
        <v>-0.41066666666668539</v>
      </c>
      <c r="AF24" s="44">
        <f t="shared" si="0"/>
        <v>-0.24859259259261535</v>
      </c>
      <c r="AG24" s="44">
        <f t="shared" si="0"/>
        <v>-8.6518518518516885E-2</v>
      </c>
      <c r="AH24" s="44">
        <f t="shared" si="0"/>
        <v>7.5555555555553156E-2</v>
      </c>
      <c r="AI24" s="44">
        <f t="shared" si="0"/>
        <v>-0.30388888888893462</v>
      </c>
      <c r="AJ24" s="44">
        <f t="shared" si="1"/>
        <v>-0.20422287581700688</v>
      </c>
    </row>
    <row r="25" spans="1:36" x14ac:dyDescent="0.25">
      <c r="A25" s="6">
        <v>21</v>
      </c>
      <c r="B25" s="41">
        <v>100.1864705882353</v>
      </c>
      <c r="C25" s="41">
        <v>114.86523529411764</v>
      </c>
      <c r="D25" s="41">
        <v>129.54399999999998</v>
      </c>
      <c r="E25" s="41">
        <v>136.636</v>
      </c>
      <c r="F25" s="41">
        <v>143.72800000000001</v>
      </c>
      <c r="G25" s="41">
        <v>150.82000000000002</v>
      </c>
      <c r="H25" s="41">
        <v>173.86388888888891</v>
      </c>
      <c r="I25" s="41">
        <v>196.9077777777778</v>
      </c>
      <c r="J25" s="41">
        <v>219.95166666666668</v>
      </c>
      <c r="K25" s="43">
        <v>274.87416666666667</v>
      </c>
      <c r="L25" s="3"/>
      <c r="M25" s="6">
        <v>21</v>
      </c>
      <c r="N25" s="41">
        <v>100.04529411764706</v>
      </c>
      <c r="O25" s="41">
        <v>114.74764705882353</v>
      </c>
      <c r="P25" s="41">
        <v>129.44999999999999</v>
      </c>
      <c r="Q25" s="41">
        <v>136.44733333333332</v>
      </c>
      <c r="R25" s="41">
        <v>143.44466666666668</v>
      </c>
      <c r="S25" s="41">
        <v>150.44200000000001</v>
      </c>
      <c r="T25" s="41">
        <v>173.65744444444445</v>
      </c>
      <c r="U25" s="41">
        <v>196.87288888888889</v>
      </c>
      <c r="V25" s="41">
        <v>220.08833333333334</v>
      </c>
      <c r="W25" s="43">
        <v>274.60083333333336</v>
      </c>
      <c r="X25" s="12"/>
      <c r="Y25" s="6">
        <v>21</v>
      </c>
      <c r="Z25" s="44">
        <f t="shared" si="0"/>
        <v>-0.14117647058823479</v>
      </c>
      <c r="AA25" s="44">
        <f t="shared" si="0"/>
        <v>-0.11758823529410733</v>
      </c>
      <c r="AB25" s="44">
        <f t="shared" si="0"/>
        <v>-9.3999999999994088E-2</v>
      </c>
      <c r="AC25" s="44">
        <f t="shared" si="0"/>
        <v>-0.18866666666667697</v>
      </c>
      <c r="AD25" s="44">
        <f t="shared" si="0"/>
        <v>-0.28333333333333144</v>
      </c>
      <c r="AE25" s="44">
        <f t="shared" si="0"/>
        <v>-0.37800000000001432</v>
      </c>
      <c r="AF25" s="44">
        <f t="shared" si="0"/>
        <v>-0.20644444444445753</v>
      </c>
      <c r="AG25" s="44">
        <f t="shared" si="0"/>
        <v>-3.4888888888900738E-2</v>
      </c>
      <c r="AH25" s="44">
        <f t="shared" si="0"/>
        <v>0.13666666666665606</v>
      </c>
      <c r="AI25" s="44">
        <f t="shared" si="0"/>
        <v>-0.27333333333331211</v>
      </c>
      <c r="AJ25" s="44">
        <f t="shared" si="1"/>
        <v>-0.15807647058823732</v>
      </c>
    </row>
    <row r="26" spans="1:36" x14ac:dyDescent="0.25">
      <c r="A26" s="6">
        <v>22</v>
      </c>
      <c r="B26" s="41">
        <v>101.82117647058823</v>
      </c>
      <c r="C26" s="41">
        <v>116.38858823529411</v>
      </c>
      <c r="D26" s="41">
        <v>130.95599999999999</v>
      </c>
      <c r="E26" s="41">
        <v>137.93955555555556</v>
      </c>
      <c r="F26" s="41">
        <v>144.9231111111111</v>
      </c>
      <c r="G26" s="41">
        <v>151.90666666666667</v>
      </c>
      <c r="H26" s="41">
        <v>174.92259259259259</v>
      </c>
      <c r="I26" s="41">
        <v>197.93851851851852</v>
      </c>
      <c r="J26" s="41">
        <v>220.95444444444445</v>
      </c>
      <c r="K26" s="43">
        <v>275.37555555555559</v>
      </c>
      <c r="L26" s="3"/>
      <c r="M26" s="6">
        <v>22</v>
      </c>
      <c r="N26" s="41">
        <v>101.71823529411765</v>
      </c>
      <c r="O26" s="41">
        <v>116.3207843137255</v>
      </c>
      <c r="P26" s="41">
        <v>130.92333333333335</v>
      </c>
      <c r="Q26" s="41">
        <v>137.80266666666668</v>
      </c>
      <c r="R26" s="41">
        <v>144.68200000000002</v>
      </c>
      <c r="S26" s="41">
        <v>151.56133333333335</v>
      </c>
      <c r="T26" s="41">
        <v>174.75829629629632</v>
      </c>
      <c r="U26" s="41">
        <v>197.95525925925926</v>
      </c>
      <c r="V26" s="41">
        <v>221.15222222222224</v>
      </c>
      <c r="W26" s="43">
        <v>275.13277777777779</v>
      </c>
      <c r="X26" s="12"/>
      <c r="Y26" s="6">
        <v>22</v>
      </c>
      <c r="Z26" s="44">
        <f t="shared" si="0"/>
        <v>-0.10294117647057988</v>
      </c>
      <c r="AA26" s="44">
        <f t="shared" si="0"/>
        <v>-6.7803921568611258E-2</v>
      </c>
      <c r="AB26" s="44">
        <f t="shared" si="0"/>
        <v>-3.2666666666642641E-2</v>
      </c>
      <c r="AC26" s="44">
        <f t="shared" si="0"/>
        <v>-0.13688888888887618</v>
      </c>
      <c r="AD26" s="44">
        <f t="shared" si="0"/>
        <v>-0.2411111111110813</v>
      </c>
      <c r="AE26" s="44">
        <f t="shared" si="0"/>
        <v>-0.34533333333331484</v>
      </c>
      <c r="AF26" s="44">
        <f t="shared" si="0"/>
        <v>-0.16429629629627129</v>
      </c>
      <c r="AG26" s="44">
        <f t="shared" si="0"/>
        <v>1.6740740740743831E-2</v>
      </c>
      <c r="AH26" s="44">
        <f t="shared" si="0"/>
        <v>0.19777777777778738</v>
      </c>
      <c r="AI26" s="44">
        <f t="shared" si="0"/>
        <v>-0.24277777777780329</v>
      </c>
      <c r="AJ26" s="44">
        <f t="shared" si="1"/>
        <v>-0.11193006535946495</v>
      </c>
    </row>
    <row r="27" spans="1:36" x14ac:dyDescent="0.25">
      <c r="A27" s="6">
        <v>23</v>
      </c>
      <c r="B27" s="41">
        <v>103.45588235294117</v>
      </c>
      <c r="C27" s="41">
        <v>117.91194117647058</v>
      </c>
      <c r="D27" s="41">
        <v>132.36799999999999</v>
      </c>
      <c r="E27" s="41">
        <v>139.24311111111112</v>
      </c>
      <c r="F27" s="41">
        <v>146.11822222222222</v>
      </c>
      <c r="G27" s="41">
        <v>152.99333333333334</v>
      </c>
      <c r="H27" s="41">
        <v>175.98129629629631</v>
      </c>
      <c r="I27" s="41">
        <v>198.96925925925927</v>
      </c>
      <c r="J27" s="41">
        <v>221.95722222222224</v>
      </c>
      <c r="K27" s="43">
        <v>275.87694444444446</v>
      </c>
      <c r="L27" s="3"/>
      <c r="M27" s="6">
        <v>23</v>
      </c>
      <c r="N27" s="41">
        <v>103.39117647058823</v>
      </c>
      <c r="O27" s="41">
        <v>117.89392156862746</v>
      </c>
      <c r="P27" s="41">
        <v>132.39666666666668</v>
      </c>
      <c r="Q27" s="41">
        <v>139.15800000000002</v>
      </c>
      <c r="R27" s="41">
        <v>145.91933333333333</v>
      </c>
      <c r="S27" s="41">
        <v>152.68066666666667</v>
      </c>
      <c r="T27" s="41">
        <v>175.85914814814814</v>
      </c>
      <c r="U27" s="41">
        <v>199.03762962962963</v>
      </c>
      <c r="V27" s="41">
        <v>222.2161111111111</v>
      </c>
      <c r="W27" s="43">
        <v>275.66472222222222</v>
      </c>
      <c r="X27" s="12"/>
      <c r="Y27" s="6">
        <v>23</v>
      </c>
      <c r="Z27" s="44">
        <f t="shared" si="0"/>
        <v>-6.470588235293917E-2</v>
      </c>
      <c r="AA27" s="44">
        <f t="shared" si="0"/>
        <v>-1.8019607843115182E-2</v>
      </c>
      <c r="AB27" s="44">
        <f t="shared" si="0"/>
        <v>2.8666666666680385E-2</v>
      </c>
      <c r="AC27" s="44">
        <f t="shared" si="0"/>
        <v>-8.511111111110381E-2</v>
      </c>
      <c r="AD27" s="44">
        <f t="shared" si="0"/>
        <v>-0.198888888888888</v>
      </c>
      <c r="AE27" s="44">
        <f t="shared" si="0"/>
        <v>-0.3126666666666722</v>
      </c>
      <c r="AF27" s="44">
        <f t="shared" si="0"/>
        <v>-0.12214814814817032</v>
      </c>
      <c r="AG27" s="44">
        <f t="shared" si="0"/>
        <v>6.8370370370359979E-2</v>
      </c>
      <c r="AH27" s="44">
        <f t="shared" si="0"/>
        <v>0.25888888888886186</v>
      </c>
      <c r="AI27" s="44">
        <f t="shared" si="0"/>
        <v>-0.21222222222223763</v>
      </c>
      <c r="AJ27" s="44">
        <f t="shared" si="1"/>
        <v>-6.5783660130722413E-2</v>
      </c>
    </row>
    <row r="28" spans="1:36" x14ac:dyDescent="0.25">
      <c r="A28" s="6">
        <v>24</v>
      </c>
      <c r="B28" s="41">
        <v>105.09058823529412</v>
      </c>
      <c r="C28" s="41">
        <v>119.43529411764706</v>
      </c>
      <c r="D28" s="41">
        <v>133.78</v>
      </c>
      <c r="E28" s="41">
        <v>140.54666666666668</v>
      </c>
      <c r="F28" s="41">
        <v>147.31333333333333</v>
      </c>
      <c r="G28" s="41">
        <v>154.08000000000001</v>
      </c>
      <c r="H28" s="41">
        <v>177.04000000000002</v>
      </c>
      <c r="I28" s="41">
        <v>200</v>
      </c>
      <c r="J28" s="41">
        <v>222.96</v>
      </c>
      <c r="K28" s="43">
        <v>276.37833333333333</v>
      </c>
      <c r="L28" s="3"/>
      <c r="M28" s="6">
        <v>24</v>
      </c>
      <c r="N28" s="41">
        <v>105.06411764705882</v>
      </c>
      <c r="O28" s="41">
        <v>119.46705882352941</v>
      </c>
      <c r="P28" s="41">
        <v>133.87</v>
      </c>
      <c r="Q28" s="41">
        <v>140.51333333333335</v>
      </c>
      <c r="R28" s="41">
        <v>147.15666666666667</v>
      </c>
      <c r="S28" s="41">
        <v>153.80000000000001</v>
      </c>
      <c r="T28" s="41">
        <v>176.96</v>
      </c>
      <c r="U28" s="41">
        <v>200.12</v>
      </c>
      <c r="V28" s="41">
        <v>223.28</v>
      </c>
      <c r="W28" s="43">
        <v>276.19666666666666</v>
      </c>
      <c r="X28" s="12"/>
      <c r="Y28" s="6">
        <v>24</v>
      </c>
      <c r="Z28" s="44">
        <f t="shared" si="0"/>
        <v>-2.6470588235298464E-2</v>
      </c>
      <c r="AA28" s="44">
        <f t="shared" si="0"/>
        <v>3.1764705882352473E-2</v>
      </c>
      <c r="AB28" s="44">
        <f t="shared" si="0"/>
        <v>9.0000000000003411E-2</v>
      </c>
      <c r="AC28" s="44">
        <f t="shared" si="0"/>
        <v>-3.3333333333331439E-2</v>
      </c>
      <c r="AD28" s="44">
        <f t="shared" si="0"/>
        <v>-0.15666666666666629</v>
      </c>
      <c r="AE28" s="44">
        <f t="shared" si="0"/>
        <v>-0.28000000000000114</v>
      </c>
      <c r="AF28" s="44">
        <f t="shared" si="0"/>
        <v>-8.0000000000012506E-2</v>
      </c>
      <c r="AG28" s="44">
        <f t="shared" si="0"/>
        <v>0.12000000000000455</v>
      </c>
      <c r="AH28" s="44">
        <f t="shared" si="0"/>
        <v>0.31999999999999318</v>
      </c>
      <c r="AI28" s="44">
        <f t="shared" si="0"/>
        <v>-0.18166666666667197</v>
      </c>
      <c r="AJ28" s="44">
        <f t="shared" si="1"/>
        <v>-1.963725490196282E-2</v>
      </c>
    </row>
    <row r="29" spans="1:36" x14ac:dyDescent="0.25">
      <c r="A29" s="6">
        <v>25</v>
      </c>
      <c r="B29" s="41">
        <v>106.72529411764705</v>
      </c>
      <c r="C29" s="41">
        <v>120.95864705882353</v>
      </c>
      <c r="D29" s="41">
        <v>135.19200000000001</v>
      </c>
      <c r="E29" s="41">
        <v>141.85022222222224</v>
      </c>
      <c r="F29" s="41">
        <v>148.50844444444445</v>
      </c>
      <c r="G29" s="41">
        <v>155.16666666666669</v>
      </c>
      <c r="H29" s="41">
        <v>178.09870370370371</v>
      </c>
      <c r="I29" s="41">
        <v>201.03074074074075</v>
      </c>
      <c r="J29" s="41">
        <v>223.96277777777777</v>
      </c>
      <c r="K29" s="43">
        <v>276.8797222222222</v>
      </c>
      <c r="L29" s="3"/>
      <c r="M29" s="6">
        <v>25</v>
      </c>
      <c r="N29" s="41">
        <v>106.73705882352941</v>
      </c>
      <c r="O29" s="41">
        <v>121.04019607843136</v>
      </c>
      <c r="P29" s="41">
        <v>135.34333333333333</v>
      </c>
      <c r="Q29" s="41">
        <v>141.86866666666668</v>
      </c>
      <c r="R29" s="41">
        <v>148.39400000000001</v>
      </c>
      <c r="S29" s="41">
        <v>154.91933333333336</v>
      </c>
      <c r="T29" s="41">
        <v>178.06085185185188</v>
      </c>
      <c r="U29" s="41">
        <v>201.20237037037037</v>
      </c>
      <c r="V29" s="41">
        <v>224.3438888888889</v>
      </c>
      <c r="W29" s="43">
        <v>276.72861111111115</v>
      </c>
      <c r="X29" s="12"/>
      <c r="Y29" s="6">
        <v>25</v>
      </c>
      <c r="Z29" s="44">
        <f t="shared" si="0"/>
        <v>1.1764705882356452E-2</v>
      </c>
      <c r="AA29" s="44">
        <f t="shared" si="0"/>
        <v>8.1549019607834339E-2</v>
      </c>
      <c r="AB29" s="44">
        <f t="shared" si="0"/>
        <v>0.15133333333332644</v>
      </c>
      <c r="AC29" s="44">
        <f t="shared" si="0"/>
        <v>1.8444444444440933E-2</v>
      </c>
      <c r="AD29" s="44">
        <f t="shared" si="0"/>
        <v>-0.11444444444444457</v>
      </c>
      <c r="AE29" s="44">
        <f t="shared" si="0"/>
        <v>-0.24733333333333007</v>
      </c>
      <c r="AF29" s="44">
        <f t="shared" si="0"/>
        <v>-3.7851851851826268E-2</v>
      </c>
      <c r="AG29" s="44">
        <f t="shared" si="0"/>
        <v>0.17162962962962069</v>
      </c>
      <c r="AH29" s="44">
        <f t="shared" si="0"/>
        <v>0.3811111111111245</v>
      </c>
      <c r="AI29" s="44">
        <f t="shared" si="0"/>
        <v>-0.15111111111104947</v>
      </c>
      <c r="AJ29" s="44">
        <f t="shared" si="1"/>
        <v>2.6509150326805297E-2</v>
      </c>
    </row>
    <row r="30" spans="1:36" x14ac:dyDescent="0.25">
      <c r="A30" s="6">
        <v>26</v>
      </c>
      <c r="B30" s="41">
        <v>108.36</v>
      </c>
      <c r="C30" s="41">
        <v>122.482</v>
      </c>
      <c r="D30" s="41">
        <v>136.60399999999998</v>
      </c>
      <c r="E30" s="41">
        <v>143.15377777777778</v>
      </c>
      <c r="F30" s="41">
        <v>149.70355555555554</v>
      </c>
      <c r="G30" s="41">
        <v>156.25333333333333</v>
      </c>
      <c r="H30" s="41">
        <v>179.15740740740742</v>
      </c>
      <c r="I30" s="41">
        <v>202.06148148148148</v>
      </c>
      <c r="J30" s="41">
        <v>224.96555555555557</v>
      </c>
      <c r="K30" s="43">
        <v>277.38111111111112</v>
      </c>
      <c r="L30" s="3"/>
      <c r="M30" s="6">
        <v>26</v>
      </c>
      <c r="N30" s="41">
        <v>108.41</v>
      </c>
      <c r="O30" s="41">
        <v>122.61333333333333</v>
      </c>
      <c r="P30" s="41">
        <v>136.81666666666666</v>
      </c>
      <c r="Q30" s="41">
        <v>143.22399999999999</v>
      </c>
      <c r="R30" s="41">
        <v>149.63133333333334</v>
      </c>
      <c r="S30" s="41">
        <v>156.03866666666667</v>
      </c>
      <c r="T30" s="41">
        <v>179.16170370370369</v>
      </c>
      <c r="U30" s="41">
        <v>202.28474074074074</v>
      </c>
      <c r="V30" s="41">
        <v>225.40777777777777</v>
      </c>
      <c r="W30" s="43">
        <v>277.26055555555558</v>
      </c>
      <c r="X30" s="12"/>
      <c r="Y30" s="6">
        <v>26</v>
      </c>
      <c r="Z30" s="44">
        <f t="shared" si="0"/>
        <v>4.9999999999997158E-2</v>
      </c>
      <c r="AA30" s="44">
        <f t="shared" si="0"/>
        <v>0.13133333333333042</v>
      </c>
      <c r="AB30" s="44">
        <f t="shared" si="0"/>
        <v>0.21266666666667788</v>
      </c>
      <c r="AC30" s="44">
        <f t="shared" si="0"/>
        <v>7.0222222222213304E-2</v>
      </c>
      <c r="AD30" s="44">
        <f t="shared" si="0"/>
        <v>-7.2222222222194432E-2</v>
      </c>
      <c r="AE30" s="44">
        <f t="shared" ref="AE30:AI35" si="2">S30-G30</f>
        <v>-0.21466666666665901</v>
      </c>
      <c r="AF30" s="44">
        <f t="shared" si="2"/>
        <v>4.2962962962747042E-3</v>
      </c>
      <c r="AG30" s="44">
        <f t="shared" si="2"/>
        <v>0.22325925925926526</v>
      </c>
      <c r="AH30" s="44">
        <f t="shared" si="2"/>
        <v>0.44222222222219898</v>
      </c>
      <c r="AI30" s="44">
        <f t="shared" si="2"/>
        <v>-0.12055555555554065</v>
      </c>
      <c r="AJ30" s="44">
        <f t="shared" si="1"/>
        <v>7.2655555555556361E-2</v>
      </c>
    </row>
    <row r="31" spans="1:36" x14ac:dyDescent="0.25">
      <c r="A31" s="6">
        <v>27</v>
      </c>
      <c r="B31" s="41">
        <v>109.99470588235295</v>
      </c>
      <c r="C31" s="41">
        <v>124.00535294117647</v>
      </c>
      <c r="D31" s="41">
        <v>138.01599999999999</v>
      </c>
      <c r="E31" s="41">
        <v>144.45733333333334</v>
      </c>
      <c r="F31" s="41">
        <v>150.89866666666666</v>
      </c>
      <c r="G31" s="41">
        <v>157.34</v>
      </c>
      <c r="H31" s="41">
        <v>180.2161111111111</v>
      </c>
      <c r="I31" s="41">
        <v>203.09222222222223</v>
      </c>
      <c r="J31" s="41">
        <v>225.96833333333333</v>
      </c>
      <c r="K31" s="43">
        <v>277.88249999999999</v>
      </c>
      <c r="L31" s="3"/>
      <c r="M31" s="6">
        <v>27</v>
      </c>
      <c r="N31" s="41">
        <v>110.08294117647058</v>
      </c>
      <c r="O31" s="41">
        <v>124.1864705882353</v>
      </c>
      <c r="P31" s="41">
        <v>138.29000000000002</v>
      </c>
      <c r="Q31" s="41">
        <v>144.57933333333335</v>
      </c>
      <c r="R31" s="41">
        <v>150.86866666666668</v>
      </c>
      <c r="S31" s="41">
        <v>157.15800000000002</v>
      </c>
      <c r="T31" s="41">
        <v>180.26255555555556</v>
      </c>
      <c r="U31" s="41">
        <v>203.36711111111111</v>
      </c>
      <c r="V31" s="41">
        <v>226.47166666666666</v>
      </c>
      <c r="W31" s="43">
        <v>277.79250000000002</v>
      </c>
      <c r="X31" s="12"/>
      <c r="Y31" s="6">
        <v>27</v>
      </c>
      <c r="Z31" s="44">
        <f t="shared" ref="Z31:AD35" si="3">N31-B31</f>
        <v>8.8235294117637864E-2</v>
      </c>
      <c r="AA31" s="44">
        <f t="shared" si="3"/>
        <v>0.18111764705882649</v>
      </c>
      <c r="AB31" s="44">
        <f t="shared" si="3"/>
        <v>0.27400000000002933</v>
      </c>
      <c r="AC31" s="44">
        <f t="shared" si="3"/>
        <v>0.1220000000000141</v>
      </c>
      <c r="AD31" s="44">
        <f t="shared" si="3"/>
        <v>-2.9999999999972715E-2</v>
      </c>
      <c r="AE31" s="44">
        <f t="shared" si="2"/>
        <v>-0.18199999999998795</v>
      </c>
      <c r="AF31" s="44">
        <f t="shared" si="2"/>
        <v>4.6444444444460942E-2</v>
      </c>
      <c r="AG31" s="44">
        <f t="shared" si="2"/>
        <v>0.27488888888888141</v>
      </c>
      <c r="AH31" s="44">
        <f t="shared" si="2"/>
        <v>0.5033333333333303</v>
      </c>
      <c r="AI31" s="44">
        <f t="shared" si="2"/>
        <v>-8.9999999999974989E-2</v>
      </c>
      <c r="AJ31" s="44">
        <f t="shared" si="1"/>
        <v>0.11880196078432448</v>
      </c>
    </row>
    <row r="32" spans="1:36" x14ac:dyDescent="0.25">
      <c r="A32" s="6">
        <v>28</v>
      </c>
      <c r="B32" s="41">
        <v>111.62941176470588</v>
      </c>
      <c r="C32" s="41">
        <v>125.52870588235294</v>
      </c>
      <c r="D32" s="41">
        <v>139.428</v>
      </c>
      <c r="E32" s="41">
        <v>145.7608888888889</v>
      </c>
      <c r="F32" s="41">
        <v>152.09377777777777</v>
      </c>
      <c r="G32" s="41">
        <v>158.42666666666668</v>
      </c>
      <c r="H32" s="41">
        <v>181.27481481481482</v>
      </c>
      <c r="I32" s="41">
        <v>204.12296296296299</v>
      </c>
      <c r="J32" s="41">
        <v>226.97111111111113</v>
      </c>
      <c r="K32" s="43">
        <v>278.38388888888892</v>
      </c>
      <c r="L32" s="3"/>
      <c r="M32" s="6">
        <v>28</v>
      </c>
      <c r="N32" s="41">
        <v>111.75588235294117</v>
      </c>
      <c r="O32" s="41">
        <v>125.75960784313726</v>
      </c>
      <c r="P32" s="41">
        <v>139.76333333333335</v>
      </c>
      <c r="Q32" s="41">
        <v>145.93466666666669</v>
      </c>
      <c r="R32" s="41">
        <v>152.10600000000002</v>
      </c>
      <c r="S32" s="41">
        <v>158.27733333333336</v>
      </c>
      <c r="T32" s="41">
        <v>181.36340740740744</v>
      </c>
      <c r="U32" s="41">
        <v>204.44948148148148</v>
      </c>
      <c r="V32" s="41">
        <v>227.53555555555556</v>
      </c>
      <c r="W32" s="43">
        <v>278.32444444444445</v>
      </c>
      <c r="X32" s="12"/>
      <c r="Y32" s="6">
        <v>28</v>
      </c>
      <c r="Z32" s="44">
        <f t="shared" si="3"/>
        <v>0.12647058823529278</v>
      </c>
      <c r="AA32" s="44">
        <f t="shared" si="3"/>
        <v>0.23090196078432257</v>
      </c>
      <c r="AB32" s="44">
        <f t="shared" si="3"/>
        <v>0.33533333333335236</v>
      </c>
      <c r="AC32" s="44">
        <f t="shared" si="3"/>
        <v>0.17377777777778647</v>
      </c>
      <c r="AD32" s="44">
        <f t="shared" si="3"/>
        <v>1.2222222222249002E-2</v>
      </c>
      <c r="AE32" s="44">
        <f t="shared" si="2"/>
        <v>-0.14933333333331689</v>
      </c>
      <c r="AF32" s="44">
        <f t="shared" si="2"/>
        <v>8.8592592592618757E-2</v>
      </c>
      <c r="AG32" s="44">
        <f t="shared" si="2"/>
        <v>0.32651851851849756</v>
      </c>
      <c r="AH32" s="44">
        <f t="shared" si="2"/>
        <v>0.5644444444444332</v>
      </c>
      <c r="AI32" s="44">
        <f t="shared" si="2"/>
        <v>-5.9444444444466171E-2</v>
      </c>
      <c r="AJ32" s="44">
        <f t="shared" si="1"/>
        <v>0.16494836601307697</v>
      </c>
    </row>
    <row r="33" spans="1:36" x14ac:dyDescent="0.25">
      <c r="A33" s="6">
        <v>29</v>
      </c>
      <c r="B33" s="41">
        <v>113.26411764705882</v>
      </c>
      <c r="C33" s="41">
        <v>127.05205882352942</v>
      </c>
      <c r="D33" s="41">
        <v>140.84</v>
      </c>
      <c r="E33" s="41">
        <v>147.06444444444446</v>
      </c>
      <c r="F33" s="41">
        <v>153.28888888888889</v>
      </c>
      <c r="G33" s="41">
        <v>159.51333333333335</v>
      </c>
      <c r="H33" s="41">
        <v>182.33351851851853</v>
      </c>
      <c r="I33" s="41">
        <v>205.15370370370371</v>
      </c>
      <c r="J33" s="41">
        <v>227.97388888888889</v>
      </c>
      <c r="K33" s="43">
        <v>278.88527777777779</v>
      </c>
      <c r="L33" s="3"/>
      <c r="M33" s="6">
        <v>29</v>
      </c>
      <c r="N33" s="41">
        <v>113.42882352941176</v>
      </c>
      <c r="O33" s="41">
        <v>127.33274509803923</v>
      </c>
      <c r="P33" s="41">
        <v>141.23666666666668</v>
      </c>
      <c r="Q33" s="41">
        <v>147.29000000000002</v>
      </c>
      <c r="R33" s="41">
        <v>153.34333333333333</v>
      </c>
      <c r="S33" s="41">
        <v>159.39666666666668</v>
      </c>
      <c r="T33" s="41">
        <v>182.46425925925925</v>
      </c>
      <c r="U33" s="41">
        <v>205.53185185185185</v>
      </c>
      <c r="V33" s="41">
        <v>228.59944444444443</v>
      </c>
      <c r="W33" s="43">
        <v>278.85638888888889</v>
      </c>
      <c r="X33" s="12"/>
      <c r="Y33" s="6">
        <v>29</v>
      </c>
      <c r="Z33" s="44">
        <f t="shared" si="3"/>
        <v>0.16470588235293349</v>
      </c>
      <c r="AA33" s="44">
        <f t="shared" si="3"/>
        <v>0.28068627450980443</v>
      </c>
      <c r="AB33" s="44">
        <f t="shared" si="3"/>
        <v>0.39666666666667538</v>
      </c>
      <c r="AC33" s="44">
        <f t="shared" si="3"/>
        <v>0.22555555555555884</v>
      </c>
      <c r="AD33" s="44">
        <f t="shared" si="3"/>
        <v>5.4444444444442297E-2</v>
      </c>
      <c r="AE33" s="44">
        <f t="shared" si="2"/>
        <v>-0.11666666666667425</v>
      </c>
      <c r="AF33" s="44">
        <f t="shared" si="2"/>
        <v>0.13074074074071973</v>
      </c>
      <c r="AG33" s="44">
        <f t="shared" si="2"/>
        <v>0.37814814814814213</v>
      </c>
      <c r="AH33" s="44">
        <f t="shared" si="2"/>
        <v>0.6255555555555361</v>
      </c>
      <c r="AI33" s="44">
        <f t="shared" si="2"/>
        <v>-2.888888888890051E-2</v>
      </c>
      <c r="AJ33" s="44">
        <f t="shared" si="1"/>
        <v>0.21109477124182377</v>
      </c>
    </row>
    <row r="34" spans="1:36" x14ac:dyDescent="0.25">
      <c r="A34" s="6">
        <v>30</v>
      </c>
      <c r="B34" s="41">
        <v>114.89882352941177</v>
      </c>
      <c r="C34" s="41">
        <v>128.5754117647059</v>
      </c>
      <c r="D34" s="41">
        <v>142.25200000000001</v>
      </c>
      <c r="E34" s="41">
        <v>148.36800000000002</v>
      </c>
      <c r="F34" s="41">
        <v>154.48400000000001</v>
      </c>
      <c r="G34" s="41">
        <v>160.60000000000002</v>
      </c>
      <c r="H34" s="41">
        <v>183.39222222222224</v>
      </c>
      <c r="I34" s="41">
        <v>206.18444444444447</v>
      </c>
      <c r="J34" s="41">
        <v>228.97666666666669</v>
      </c>
      <c r="K34" s="43">
        <v>279.38666666666666</v>
      </c>
      <c r="L34" s="3"/>
      <c r="M34" s="6">
        <v>30</v>
      </c>
      <c r="N34" s="41">
        <v>115.10176470588235</v>
      </c>
      <c r="O34" s="41">
        <v>128.90588235294118</v>
      </c>
      <c r="P34" s="41">
        <v>142.71</v>
      </c>
      <c r="Q34" s="41">
        <v>148.64533333333335</v>
      </c>
      <c r="R34" s="41">
        <v>154.58066666666667</v>
      </c>
      <c r="S34" s="41">
        <v>160.51600000000002</v>
      </c>
      <c r="T34" s="41">
        <v>183.56511111111112</v>
      </c>
      <c r="U34" s="41">
        <v>206.61422222222222</v>
      </c>
      <c r="V34" s="41">
        <v>229.66333333333333</v>
      </c>
      <c r="W34" s="43">
        <v>279.38833333333332</v>
      </c>
      <c r="X34" s="12"/>
      <c r="Y34" s="6">
        <v>30</v>
      </c>
      <c r="Z34" s="62">
        <f t="shared" si="3"/>
        <v>0.20294117647057419</v>
      </c>
      <c r="AA34" s="62">
        <f t="shared" si="3"/>
        <v>0.33047058823527209</v>
      </c>
      <c r="AB34" s="62">
        <f t="shared" si="3"/>
        <v>0.45799999999999841</v>
      </c>
      <c r="AC34" s="62">
        <f t="shared" si="3"/>
        <v>0.27733333333333121</v>
      </c>
      <c r="AD34" s="62">
        <f t="shared" si="3"/>
        <v>9.6666666666664014E-2</v>
      </c>
      <c r="AE34" s="62">
        <f t="shared" si="2"/>
        <v>-8.4000000000003183E-2</v>
      </c>
      <c r="AF34" s="62">
        <f t="shared" si="2"/>
        <v>0.17288888888887755</v>
      </c>
      <c r="AG34" s="62">
        <f t="shared" si="2"/>
        <v>0.42977777777775827</v>
      </c>
      <c r="AH34" s="62">
        <f t="shared" si="2"/>
        <v>0.686666666666639</v>
      </c>
      <c r="AI34" s="62">
        <f t="shared" si="2"/>
        <v>1.6666666666651508E-3</v>
      </c>
      <c r="AJ34" s="44">
        <f t="shared" si="1"/>
        <v>0.25724117647057765</v>
      </c>
    </row>
    <row r="35" spans="1:36" x14ac:dyDescent="0.25">
      <c r="A35" s="108" t="s">
        <v>23</v>
      </c>
      <c r="B35" s="59">
        <f>AVERAGE(B5:B34)</f>
        <v>88.619568627450974</v>
      </c>
      <c r="C35" s="59">
        <f t="shared" ref="C35:K35" si="4">AVERAGE(C5:C34)</f>
        <v>102.63390098039214</v>
      </c>
      <c r="D35" s="59">
        <f t="shared" si="4"/>
        <v>116.64823333333334</v>
      </c>
      <c r="E35" s="59">
        <f t="shared" si="4"/>
        <v>124.6331</v>
      </c>
      <c r="F35" s="59">
        <f t="shared" si="4"/>
        <v>132.61796666666666</v>
      </c>
      <c r="G35" s="59">
        <f t="shared" si="4"/>
        <v>140.60283333333334</v>
      </c>
      <c r="H35" s="59">
        <f t="shared" si="4"/>
        <v>163.77914814814818</v>
      </c>
      <c r="I35" s="59">
        <f t="shared" si="4"/>
        <v>186.95546296296297</v>
      </c>
      <c r="J35" s="59">
        <f t="shared" si="4"/>
        <v>210.13177777777776</v>
      </c>
      <c r="K35" s="60">
        <f t="shared" si="4"/>
        <v>269.96422222222213</v>
      </c>
      <c r="L35" s="3"/>
      <c r="M35" s="108" t="s">
        <v>23</v>
      </c>
      <c r="N35" s="41">
        <f>AVERAGE(N5:N34)</f>
        <v>88.321980392156846</v>
      </c>
      <c r="O35" s="41">
        <f t="shared" ref="O35:W35" si="5">AVERAGE(O5:O34)</f>
        <v>102.32782352941176</v>
      </c>
      <c r="P35" s="41">
        <f t="shared" si="5"/>
        <v>116.33366666666664</v>
      </c>
      <c r="Q35" s="41">
        <f t="shared" si="5"/>
        <v>124.24662222222223</v>
      </c>
      <c r="R35" s="41">
        <f t="shared" si="5"/>
        <v>132.1595777777778</v>
      </c>
      <c r="S35" s="41">
        <f t="shared" si="5"/>
        <v>140.07253333333333</v>
      </c>
      <c r="T35" s="41">
        <f t="shared" si="5"/>
        <v>163.35365185185185</v>
      </c>
      <c r="U35" s="41">
        <f t="shared" si="5"/>
        <v>186.63477037037038</v>
      </c>
      <c r="V35" s="41">
        <f t="shared" si="5"/>
        <v>209.91588888888879</v>
      </c>
      <c r="W35" s="41">
        <f t="shared" si="5"/>
        <v>269.51461111111115</v>
      </c>
      <c r="X35" s="12"/>
      <c r="Y35" s="108" t="s">
        <v>23</v>
      </c>
      <c r="Z35" s="62">
        <f t="shared" si="3"/>
        <v>-0.29758823529412837</v>
      </c>
      <c r="AA35" s="62">
        <f t="shared" si="3"/>
        <v>-0.30607745098038208</v>
      </c>
      <c r="AB35" s="62">
        <f t="shared" si="3"/>
        <v>-0.31456666666669264</v>
      </c>
      <c r="AC35" s="62">
        <f t="shared" si="3"/>
        <v>-0.38647777777777037</v>
      </c>
      <c r="AD35" s="62">
        <f t="shared" si="3"/>
        <v>-0.45838888888886231</v>
      </c>
      <c r="AE35" s="62">
        <f t="shared" si="2"/>
        <v>-0.5303000000000111</v>
      </c>
      <c r="AF35" s="62">
        <f t="shared" si="2"/>
        <v>-0.42549629629633046</v>
      </c>
      <c r="AG35" s="62">
        <f t="shared" si="2"/>
        <v>-0.32069259259259297</v>
      </c>
      <c r="AH35" s="62">
        <f t="shared" si="2"/>
        <v>-0.21588888888896918</v>
      </c>
      <c r="AI35" s="62">
        <f t="shared" si="2"/>
        <v>-0.44961111111098262</v>
      </c>
      <c r="AJ35" s="44">
        <f t="shared" si="1"/>
        <v>-0.3705087908496722</v>
      </c>
    </row>
    <row r="36" spans="1:36" s="3" customForma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63" customFormat="1" x14ac:dyDescent="0.25">
      <c r="A38" s="67" t="s">
        <v>135</v>
      </c>
      <c r="B38" s="68"/>
      <c r="M38" s="66" t="s">
        <v>134</v>
      </c>
      <c r="Y38" s="66" t="s">
        <v>130</v>
      </c>
    </row>
    <row r="39" spans="1:36" x14ac:dyDescent="0.25">
      <c r="A39" s="108" t="s">
        <v>0</v>
      </c>
      <c r="B39" s="127" t="s">
        <v>28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3"/>
      <c r="M39" s="108" t="s">
        <v>0</v>
      </c>
      <c r="N39" s="127" t="s">
        <v>28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8"/>
      <c r="Y39" s="108" t="s">
        <v>0</v>
      </c>
      <c r="Z39" s="127" t="s">
        <v>28</v>
      </c>
      <c r="AA39" s="128"/>
      <c r="AB39" s="128"/>
      <c r="AC39" s="128"/>
      <c r="AD39" s="128"/>
      <c r="AE39" s="128"/>
      <c r="AF39" s="128"/>
      <c r="AG39" s="128"/>
      <c r="AH39" s="128"/>
      <c r="AI39" s="128"/>
      <c r="AJ39" s="27"/>
    </row>
    <row r="40" spans="1:36" x14ac:dyDescent="0.25">
      <c r="A40" s="108" t="s">
        <v>22</v>
      </c>
      <c r="B40" s="108">
        <v>11</v>
      </c>
      <c r="C40" s="108">
        <v>12</v>
      </c>
      <c r="D40" s="108">
        <v>13</v>
      </c>
      <c r="E40" s="108">
        <v>14</v>
      </c>
      <c r="F40" s="108">
        <v>15</v>
      </c>
      <c r="G40" s="108">
        <v>16</v>
      </c>
      <c r="H40" s="108">
        <v>17</v>
      </c>
      <c r="I40" s="108">
        <v>18</v>
      </c>
      <c r="J40" s="108">
        <v>19</v>
      </c>
      <c r="K40" s="108">
        <v>20</v>
      </c>
      <c r="L40" s="3"/>
      <c r="M40" s="108" t="s">
        <v>22</v>
      </c>
      <c r="N40" s="108">
        <v>11</v>
      </c>
      <c r="O40" s="108">
        <v>12</v>
      </c>
      <c r="P40" s="108">
        <v>13</v>
      </c>
      <c r="Q40" s="108">
        <v>14</v>
      </c>
      <c r="R40" s="108">
        <v>15</v>
      </c>
      <c r="S40" s="108">
        <v>16</v>
      </c>
      <c r="T40" s="108">
        <v>17</v>
      </c>
      <c r="U40" s="108">
        <v>18</v>
      </c>
      <c r="V40" s="108">
        <v>19</v>
      </c>
      <c r="W40" s="108">
        <v>20</v>
      </c>
      <c r="X40" s="11"/>
      <c r="Y40" s="108" t="s">
        <v>22</v>
      </c>
      <c r="Z40" s="108">
        <v>11</v>
      </c>
      <c r="AA40" s="108">
        <v>12</v>
      </c>
      <c r="AB40" s="108">
        <v>13</v>
      </c>
      <c r="AC40" s="108">
        <v>14</v>
      </c>
      <c r="AD40" s="108">
        <v>15</v>
      </c>
      <c r="AE40" s="108">
        <v>16</v>
      </c>
      <c r="AF40" s="108">
        <v>17</v>
      </c>
      <c r="AG40" s="108">
        <v>18</v>
      </c>
      <c r="AH40" s="108">
        <v>19</v>
      </c>
      <c r="AI40" s="108">
        <v>20</v>
      </c>
      <c r="AJ40" s="61" t="s">
        <v>23</v>
      </c>
    </row>
    <row r="41" spans="1:36" x14ac:dyDescent="0.25">
      <c r="A41" s="108" t="s">
        <v>26</v>
      </c>
      <c r="B41" s="109" t="s">
        <v>11</v>
      </c>
      <c r="C41" s="109" t="s">
        <v>12</v>
      </c>
      <c r="D41" s="109" t="s">
        <v>13</v>
      </c>
      <c r="E41" s="109" t="s">
        <v>14</v>
      </c>
      <c r="F41" s="109" t="s">
        <v>15</v>
      </c>
      <c r="G41" s="109" t="s">
        <v>16</v>
      </c>
      <c r="H41" s="109" t="s">
        <v>17</v>
      </c>
      <c r="I41" s="109" t="s">
        <v>18</v>
      </c>
      <c r="J41" s="109" t="s">
        <v>19</v>
      </c>
      <c r="K41" s="109" t="s">
        <v>20</v>
      </c>
      <c r="L41" s="3"/>
      <c r="M41" s="108" t="s">
        <v>26</v>
      </c>
      <c r="N41" s="109" t="s">
        <v>11</v>
      </c>
      <c r="O41" s="109" t="s">
        <v>12</v>
      </c>
      <c r="P41" s="109" t="s">
        <v>13</v>
      </c>
      <c r="Q41" s="109" t="s">
        <v>14</v>
      </c>
      <c r="R41" s="109" t="s">
        <v>15</v>
      </c>
      <c r="S41" s="109" t="s">
        <v>16</v>
      </c>
      <c r="T41" s="109" t="s">
        <v>17</v>
      </c>
      <c r="U41" s="109" t="s">
        <v>18</v>
      </c>
      <c r="V41" s="109" t="s">
        <v>19</v>
      </c>
      <c r="W41" s="109" t="s">
        <v>20</v>
      </c>
      <c r="X41" s="20"/>
      <c r="Y41" s="108" t="s">
        <v>26</v>
      </c>
      <c r="Z41" s="109" t="s">
        <v>11</v>
      </c>
      <c r="AA41" s="109" t="s">
        <v>12</v>
      </c>
      <c r="AB41" s="109" t="s">
        <v>13</v>
      </c>
      <c r="AC41" s="109" t="s">
        <v>14</v>
      </c>
      <c r="AD41" s="109" t="s">
        <v>15</v>
      </c>
      <c r="AE41" s="109" t="s">
        <v>16</v>
      </c>
      <c r="AF41" s="109" t="s">
        <v>17</v>
      </c>
      <c r="AG41" s="109" t="s">
        <v>18</v>
      </c>
      <c r="AH41" s="109" t="s">
        <v>19</v>
      </c>
      <c r="AI41" s="109" t="s">
        <v>20</v>
      </c>
      <c r="AJ41" s="61" t="s">
        <v>32</v>
      </c>
    </row>
    <row r="42" spans="1:36" x14ac:dyDescent="0.25">
      <c r="A42" s="5">
        <v>1</v>
      </c>
      <c r="B42" s="73">
        <v>329.79666666666668</v>
      </c>
      <c r="C42" s="73">
        <v>388.14</v>
      </c>
      <c r="D42" s="73">
        <v>446.48333333333329</v>
      </c>
      <c r="E42" s="73">
        <v>504.82666666666665</v>
      </c>
      <c r="F42" s="73">
        <v>563.16999999999996</v>
      </c>
      <c r="G42" s="73">
        <v>754.28666666666663</v>
      </c>
      <c r="H42" s="73">
        <v>945.40333333333331</v>
      </c>
      <c r="I42" s="73">
        <v>1136.52</v>
      </c>
      <c r="J42" s="73">
        <v>1327.6366666666668</v>
      </c>
      <c r="K42" s="73">
        <v>1518.7533333333333</v>
      </c>
      <c r="L42" s="3"/>
      <c r="M42" s="5">
        <v>1</v>
      </c>
      <c r="N42" s="73">
        <v>329.11333333333334</v>
      </c>
      <c r="O42" s="73">
        <v>386.43</v>
      </c>
      <c r="P42" s="73">
        <v>443.74666666666667</v>
      </c>
      <c r="Q42" s="73">
        <v>501.06333333333333</v>
      </c>
      <c r="R42" s="73">
        <v>558.38</v>
      </c>
      <c r="S42" s="73">
        <v>745.42000000000007</v>
      </c>
      <c r="T42" s="73">
        <v>932.46</v>
      </c>
      <c r="U42" s="73">
        <v>1119.5</v>
      </c>
      <c r="V42" s="73">
        <v>1306.54</v>
      </c>
      <c r="W42" s="73">
        <v>1493.58</v>
      </c>
      <c r="X42" s="21"/>
      <c r="Y42" s="6">
        <v>1</v>
      </c>
      <c r="Z42" s="44">
        <f t="shared" ref="Z42:AI67" si="6">N42-B42</f>
        <v>-0.68333333333333712</v>
      </c>
      <c r="AA42" s="44">
        <f t="shared" si="6"/>
        <v>-1.7099999999999795</v>
      </c>
      <c r="AB42" s="44">
        <f t="shared" si="6"/>
        <v>-2.7366666666666219</v>
      </c>
      <c r="AC42" s="44">
        <f t="shared" si="6"/>
        <v>-3.7633333333333212</v>
      </c>
      <c r="AD42" s="44">
        <f t="shared" si="6"/>
        <v>-4.7899999999999636</v>
      </c>
      <c r="AE42" s="44">
        <f t="shared" si="6"/>
        <v>-8.8666666666665606</v>
      </c>
      <c r="AF42" s="44">
        <f t="shared" si="6"/>
        <v>-12.943333333333271</v>
      </c>
      <c r="AG42" s="44">
        <f t="shared" si="6"/>
        <v>-17.019999999999982</v>
      </c>
      <c r="AH42" s="44">
        <f t="shared" si="6"/>
        <v>-21.096666666666806</v>
      </c>
      <c r="AI42" s="44">
        <f t="shared" si="6"/>
        <v>-25.173333333333403</v>
      </c>
      <c r="AJ42" s="44">
        <f>AVERAGE(Z42:AI42)</f>
        <v>-9.878333333333325</v>
      </c>
    </row>
    <row r="43" spans="1:36" x14ac:dyDescent="0.25">
      <c r="A43" s="5">
        <v>2</v>
      </c>
      <c r="B43" s="73">
        <v>329.79666666666668</v>
      </c>
      <c r="C43" s="73">
        <v>388.14</v>
      </c>
      <c r="D43" s="73">
        <v>446.48333333333329</v>
      </c>
      <c r="E43" s="73">
        <v>504.82666666666665</v>
      </c>
      <c r="F43" s="73">
        <v>563.16999999999996</v>
      </c>
      <c r="G43" s="73">
        <v>754.28666666666663</v>
      </c>
      <c r="H43" s="73">
        <v>945.40333333333331</v>
      </c>
      <c r="I43" s="73">
        <v>1136.52</v>
      </c>
      <c r="J43" s="73">
        <v>1327.6366666666668</v>
      </c>
      <c r="K43" s="73">
        <v>1518.7533333333333</v>
      </c>
      <c r="L43" s="3"/>
      <c r="M43" s="5">
        <v>2</v>
      </c>
      <c r="N43" s="73">
        <v>329.11333333333334</v>
      </c>
      <c r="O43" s="73">
        <v>386.43</v>
      </c>
      <c r="P43" s="73">
        <v>443.74666666666667</v>
      </c>
      <c r="Q43" s="73">
        <v>501.06333333333333</v>
      </c>
      <c r="R43" s="73">
        <v>558.38</v>
      </c>
      <c r="S43" s="73">
        <v>745.42000000000007</v>
      </c>
      <c r="T43" s="73">
        <v>932.46</v>
      </c>
      <c r="U43" s="73">
        <v>1119.5</v>
      </c>
      <c r="V43" s="73">
        <v>1306.54</v>
      </c>
      <c r="W43" s="73">
        <v>1493.58</v>
      </c>
      <c r="X43" s="21"/>
      <c r="Y43" s="6">
        <v>2</v>
      </c>
      <c r="Z43" s="44">
        <f t="shared" si="6"/>
        <v>-0.68333333333333712</v>
      </c>
      <c r="AA43" s="44">
        <f t="shared" si="6"/>
        <v>-1.7099999999999795</v>
      </c>
      <c r="AB43" s="44">
        <f t="shared" si="6"/>
        <v>-2.7366666666666219</v>
      </c>
      <c r="AC43" s="44">
        <f t="shared" si="6"/>
        <v>-3.7633333333333212</v>
      </c>
      <c r="AD43" s="44">
        <f t="shared" si="6"/>
        <v>-4.7899999999999636</v>
      </c>
      <c r="AE43" s="44">
        <f t="shared" si="6"/>
        <v>-8.8666666666665606</v>
      </c>
      <c r="AF43" s="44">
        <f t="shared" si="6"/>
        <v>-12.943333333333271</v>
      </c>
      <c r="AG43" s="44">
        <f t="shared" si="6"/>
        <v>-17.019999999999982</v>
      </c>
      <c r="AH43" s="44">
        <f t="shared" si="6"/>
        <v>-21.096666666666806</v>
      </c>
      <c r="AI43" s="44">
        <f t="shared" si="6"/>
        <v>-25.173333333333403</v>
      </c>
      <c r="AJ43" s="44">
        <f>AVERAGE(Z43:AI43)</f>
        <v>-9.878333333333325</v>
      </c>
    </row>
    <row r="44" spans="1:36" x14ac:dyDescent="0.25">
      <c r="A44" s="5">
        <v>3</v>
      </c>
      <c r="B44" s="73">
        <v>329.79666666666668</v>
      </c>
      <c r="C44" s="73">
        <v>388.14</v>
      </c>
      <c r="D44" s="73">
        <v>446.48333333333329</v>
      </c>
      <c r="E44" s="73">
        <v>504.82666666666665</v>
      </c>
      <c r="F44" s="73">
        <v>563.16999999999996</v>
      </c>
      <c r="G44" s="73">
        <v>754.28666666666663</v>
      </c>
      <c r="H44" s="73">
        <v>945.40333333333331</v>
      </c>
      <c r="I44" s="73">
        <v>1136.52</v>
      </c>
      <c r="J44" s="73">
        <v>1327.6366666666668</v>
      </c>
      <c r="K44" s="73">
        <v>1518.7533333333333</v>
      </c>
      <c r="L44" s="3"/>
      <c r="M44" s="5">
        <v>3</v>
      </c>
      <c r="N44" s="73">
        <v>329.11333333333334</v>
      </c>
      <c r="O44" s="73">
        <v>386.43</v>
      </c>
      <c r="P44" s="73">
        <v>443.74666666666667</v>
      </c>
      <c r="Q44" s="73">
        <v>501.06333333333333</v>
      </c>
      <c r="R44" s="73">
        <v>558.38</v>
      </c>
      <c r="S44" s="73">
        <v>745.42000000000007</v>
      </c>
      <c r="T44" s="73">
        <v>932.46</v>
      </c>
      <c r="U44" s="73">
        <v>1119.5</v>
      </c>
      <c r="V44" s="73">
        <v>1306.54</v>
      </c>
      <c r="W44" s="73">
        <v>1493.58</v>
      </c>
      <c r="X44" s="21"/>
      <c r="Y44" s="6">
        <v>3</v>
      </c>
      <c r="Z44" s="44">
        <f t="shared" si="6"/>
        <v>-0.68333333333333712</v>
      </c>
      <c r="AA44" s="44">
        <f t="shared" si="6"/>
        <v>-1.7099999999999795</v>
      </c>
      <c r="AB44" s="44">
        <f t="shared" si="6"/>
        <v>-2.7366666666666219</v>
      </c>
      <c r="AC44" s="44">
        <f t="shared" si="6"/>
        <v>-3.7633333333333212</v>
      </c>
      <c r="AD44" s="44">
        <f t="shared" si="6"/>
        <v>-4.7899999999999636</v>
      </c>
      <c r="AE44" s="44">
        <f t="shared" si="6"/>
        <v>-8.8666666666665606</v>
      </c>
      <c r="AF44" s="44">
        <f t="shared" si="6"/>
        <v>-12.943333333333271</v>
      </c>
      <c r="AG44" s="44">
        <f t="shared" si="6"/>
        <v>-17.019999999999982</v>
      </c>
      <c r="AH44" s="44">
        <f t="shared" si="6"/>
        <v>-21.096666666666806</v>
      </c>
      <c r="AI44" s="44">
        <f t="shared" si="6"/>
        <v>-25.173333333333403</v>
      </c>
      <c r="AJ44" s="44">
        <f t="shared" ref="AJ44:AJ72" si="7">AVERAGE(Z44:AI44)</f>
        <v>-9.878333333333325</v>
      </c>
    </row>
    <row r="45" spans="1:36" x14ac:dyDescent="0.25">
      <c r="A45" s="5">
        <v>4</v>
      </c>
      <c r="B45" s="73">
        <v>329.79666666666668</v>
      </c>
      <c r="C45" s="73">
        <v>388.14</v>
      </c>
      <c r="D45" s="73">
        <v>446.48333333333329</v>
      </c>
      <c r="E45" s="73">
        <v>504.82666666666665</v>
      </c>
      <c r="F45" s="73">
        <v>563.16999999999996</v>
      </c>
      <c r="G45" s="73">
        <v>754.28666666666663</v>
      </c>
      <c r="H45" s="73">
        <v>945.40333333333331</v>
      </c>
      <c r="I45" s="73">
        <v>1136.52</v>
      </c>
      <c r="J45" s="73">
        <v>1327.6366666666668</v>
      </c>
      <c r="K45" s="73">
        <v>1518.7533333333333</v>
      </c>
      <c r="L45" s="3"/>
      <c r="M45" s="5">
        <v>4</v>
      </c>
      <c r="N45" s="73">
        <v>329.11333333333334</v>
      </c>
      <c r="O45" s="73">
        <v>386.43</v>
      </c>
      <c r="P45" s="73">
        <v>443.74666666666667</v>
      </c>
      <c r="Q45" s="73">
        <v>501.06333333333333</v>
      </c>
      <c r="R45" s="73">
        <v>558.38</v>
      </c>
      <c r="S45" s="73">
        <v>745.42000000000007</v>
      </c>
      <c r="T45" s="73">
        <v>932.46</v>
      </c>
      <c r="U45" s="73">
        <v>1119.5</v>
      </c>
      <c r="V45" s="73">
        <v>1306.54</v>
      </c>
      <c r="W45" s="73">
        <v>1493.58</v>
      </c>
      <c r="X45" s="21"/>
      <c r="Y45" s="6">
        <v>4</v>
      </c>
      <c r="Z45" s="44">
        <f t="shared" si="6"/>
        <v>-0.68333333333333712</v>
      </c>
      <c r="AA45" s="44">
        <f t="shared" si="6"/>
        <v>-1.7099999999999795</v>
      </c>
      <c r="AB45" s="44">
        <f t="shared" si="6"/>
        <v>-2.7366666666666219</v>
      </c>
      <c r="AC45" s="44">
        <f t="shared" si="6"/>
        <v>-3.7633333333333212</v>
      </c>
      <c r="AD45" s="44">
        <f t="shared" si="6"/>
        <v>-4.7899999999999636</v>
      </c>
      <c r="AE45" s="44">
        <f t="shared" si="6"/>
        <v>-8.8666666666665606</v>
      </c>
      <c r="AF45" s="44">
        <f t="shared" si="6"/>
        <v>-12.943333333333271</v>
      </c>
      <c r="AG45" s="44">
        <f t="shared" si="6"/>
        <v>-17.019999999999982</v>
      </c>
      <c r="AH45" s="44">
        <f t="shared" si="6"/>
        <v>-21.096666666666806</v>
      </c>
      <c r="AI45" s="44">
        <f t="shared" si="6"/>
        <v>-25.173333333333403</v>
      </c>
      <c r="AJ45" s="44">
        <f t="shared" si="7"/>
        <v>-9.878333333333325</v>
      </c>
    </row>
    <row r="46" spans="1:36" x14ac:dyDescent="0.25">
      <c r="A46" s="5">
        <v>5</v>
      </c>
      <c r="B46" s="73">
        <v>329.79666666666668</v>
      </c>
      <c r="C46" s="73">
        <v>388.14</v>
      </c>
      <c r="D46" s="73">
        <v>446.48333333333329</v>
      </c>
      <c r="E46" s="73">
        <v>504.82666666666665</v>
      </c>
      <c r="F46" s="73">
        <v>563.16999999999996</v>
      </c>
      <c r="G46" s="73">
        <v>754.28666666666663</v>
      </c>
      <c r="H46" s="73">
        <v>945.40333333333331</v>
      </c>
      <c r="I46" s="73">
        <v>1136.52</v>
      </c>
      <c r="J46" s="73">
        <v>1327.6366666666668</v>
      </c>
      <c r="K46" s="73">
        <v>1518.7533333333333</v>
      </c>
      <c r="L46" s="3"/>
      <c r="M46" s="5">
        <v>5</v>
      </c>
      <c r="N46" s="73">
        <v>329.11333333333334</v>
      </c>
      <c r="O46" s="73">
        <v>386.43</v>
      </c>
      <c r="P46" s="73">
        <v>443.74666666666667</v>
      </c>
      <c r="Q46" s="73">
        <v>501.06333333333333</v>
      </c>
      <c r="R46" s="73">
        <v>558.38</v>
      </c>
      <c r="S46" s="73">
        <v>745.42000000000007</v>
      </c>
      <c r="T46" s="73">
        <v>932.46</v>
      </c>
      <c r="U46" s="73">
        <v>1119.5</v>
      </c>
      <c r="V46" s="73">
        <v>1306.54</v>
      </c>
      <c r="W46" s="73">
        <v>1493.58</v>
      </c>
      <c r="X46" s="21"/>
      <c r="Y46" s="6">
        <v>5</v>
      </c>
      <c r="Z46" s="44">
        <f t="shared" si="6"/>
        <v>-0.68333333333333712</v>
      </c>
      <c r="AA46" s="44">
        <f t="shared" si="6"/>
        <v>-1.7099999999999795</v>
      </c>
      <c r="AB46" s="44">
        <f t="shared" si="6"/>
        <v>-2.7366666666666219</v>
      </c>
      <c r="AC46" s="44">
        <f t="shared" si="6"/>
        <v>-3.7633333333333212</v>
      </c>
      <c r="AD46" s="44">
        <f t="shared" si="6"/>
        <v>-4.7899999999999636</v>
      </c>
      <c r="AE46" s="44">
        <f t="shared" si="6"/>
        <v>-8.8666666666665606</v>
      </c>
      <c r="AF46" s="44">
        <f t="shared" si="6"/>
        <v>-12.943333333333271</v>
      </c>
      <c r="AG46" s="44">
        <f t="shared" si="6"/>
        <v>-17.019999999999982</v>
      </c>
      <c r="AH46" s="44">
        <f t="shared" si="6"/>
        <v>-21.096666666666806</v>
      </c>
      <c r="AI46" s="44">
        <f t="shared" si="6"/>
        <v>-25.173333333333403</v>
      </c>
      <c r="AJ46" s="44">
        <f t="shared" si="7"/>
        <v>-9.878333333333325</v>
      </c>
    </row>
    <row r="47" spans="1:36" x14ac:dyDescent="0.25">
      <c r="A47" s="5">
        <v>6</v>
      </c>
      <c r="B47" s="73">
        <v>329.79666666666668</v>
      </c>
      <c r="C47" s="73">
        <v>388.14</v>
      </c>
      <c r="D47" s="73">
        <v>446.48333333333329</v>
      </c>
      <c r="E47" s="73">
        <v>504.82666666666665</v>
      </c>
      <c r="F47" s="73">
        <v>563.16999999999996</v>
      </c>
      <c r="G47" s="73">
        <v>754.28666666666663</v>
      </c>
      <c r="H47" s="73">
        <v>945.40333333333331</v>
      </c>
      <c r="I47" s="73">
        <v>1136.52</v>
      </c>
      <c r="J47" s="73">
        <v>1327.6366666666668</v>
      </c>
      <c r="K47" s="73">
        <v>1518.7533333333333</v>
      </c>
      <c r="L47" s="3"/>
      <c r="M47" s="5">
        <v>6</v>
      </c>
      <c r="N47" s="73">
        <v>329.11333333333334</v>
      </c>
      <c r="O47" s="73">
        <v>386.43</v>
      </c>
      <c r="P47" s="73">
        <v>443.74666666666667</v>
      </c>
      <c r="Q47" s="73">
        <v>501.06333333333333</v>
      </c>
      <c r="R47" s="73">
        <v>558.38</v>
      </c>
      <c r="S47" s="73">
        <v>745.42000000000007</v>
      </c>
      <c r="T47" s="73">
        <v>932.46</v>
      </c>
      <c r="U47" s="73">
        <v>1119.5</v>
      </c>
      <c r="V47" s="73">
        <v>1306.54</v>
      </c>
      <c r="W47" s="73">
        <v>1493.58</v>
      </c>
      <c r="X47" s="21"/>
      <c r="Y47" s="6">
        <v>6</v>
      </c>
      <c r="Z47" s="44">
        <f t="shared" si="6"/>
        <v>-0.68333333333333712</v>
      </c>
      <c r="AA47" s="44">
        <f t="shared" si="6"/>
        <v>-1.7099999999999795</v>
      </c>
      <c r="AB47" s="44">
        <f t="shared" si="6"/>
        <v>-2.7366666666666219</v>
      </c>
      <c r="AC47" s="44">
        <f t="shared" si="6"/>
        <v>-3.7633333333333212</v>
      </c>
      <c r="AD47" s="44">
        <f t="shared" si="6"/>
        <v>-4.7899999999999636</v>
      </c>
      <c r="AE47" s="44">
        <f t="shared" si="6"/>
        <v>-8.8666666666665606</v>
      </c>
      <c r="AF47" s="44">
        <f t="shared" si="6"/>
        <v>-12.943333333333271</v>
      </c>
      <c r="AG47" s="44">
        <f t="shared" si="6"/>
        <v>-17.019999999999982</v>
      </c>
      <c r="AH47" s="44">
        <f t="shared" si="6"/>
        <v>-21.096666666666806</v>
      </c>
      <c r="AI47" s="44">
        <f t="shared" si="6"/>
        <v>-25.173333333333403</v>
      </c>
      <c r="AJ47" s="44">
        <f t="shared" si="7"/>
        <v>-9.878333333333325</v>
      </c>
    </row>
    <row r="48" spans="1:36" x14ac:dyDescent="0.25">
      <c r="A48" s="5">
        <v>7</v>
      </c>
      <c r="B48" s="73">
        <v>329.79666666666668</v>
      </c>
      <c r="C48" s="73">
        <v>388.14</v>
      </c>
      <c r="D48" s="73">
        <v>446.48333333333329</v>
      </c>
      <c r="E48" s="73">
        <v>504.82666666666665</v>
      </c>
      <c r="F48" s="73">
        <v>563.16999999999996</v>
      </c>
      <c r="G48" s="73">
        <v>754.28666666666663</v>
      </c>
      <c r="H48" s="73">
        <v>945.40333333333331</v>
      </c>
      <c r="I48" s="73">
        <v>1136.52</v>
      </c>
      <c r="J48" s="73">
        <v>1327.6366666666668</v>
      </c>
      <c r="K48" s="73">
        <v>1518.7533333333333</v>
      </c>
      <c r="L48" s="3"/>
      <c r="M48" s="5">
        <v>7</v>
      </c>
      <c r="N48" s="73">
        <v>329.11333333333334</v>
      </c>
      <c r="O48" s="73">
        <v>386.43</v>
      </c>
      <c r="P48" s="73">
        <v>443.74666666666667</v>
      </c>
      <c r="Q48" s="73">
        <v>501.06333333333333</v>
      </c>
      <c r="R48" s="73">
        <v>558.38</v>
      </c>
      <c r="S48" s="73">
        <v>745.42000000000007</v>
      </c>
      <c r="T48" s="73">
        <v>932.46</v>
      </c>
      <c r="U48" s="73">
        <v>1119.5</v>
      </c>
      <c r="V48" s="73">
        <v>1306.54</v>
      </c>
      <c r="W48" s="73">
        <v>1493.58</v>
      </c>
      <c r="X48" s="21"/>
      <c r="Y48" s="6">
        <v>7</v>
      </c>
      <c r="Z48" s="44">
        <f t="shared" si="6"/>
        <v>-0.68333333333333712</v>
      </c>
      <c r="AA48" s="44">
        <f t="shared" si="6"/>
        <v>-1.7099999999999795</v>
      </c>
      <c r="AB48" s="44">
        <f t="shared" si="6"/>
        <v>-2.7366666666666219</v>
      </c>
      <c r="AC48" s="44">
        <f t="shared" si="6"/>
        <v>-3.7633333333333212</v>
      </c>
      <c r="AD48" s="44">
        <f t="shared" si="6"/>
        <v>-4.7899999999999636</v>
      </c>
      <c r="AE48" s="44">
        <f t="shared" si="6"/>
        <v>-8.8666666666665606</v>
      </c>
      <c r="AF48" s="44">
        <f t="shared" si="6"/>
        <v>-12.943333333333271</v>
      </c>
      <c r="AG48" s="44">
        <f t="shared" si="6"/>
        <v>-17.019999999999982</v>
      </c>
      <c r="AH48" s="44">
        <f t="shared" si="6"/>
        <v>-21.096666666666806</v>
      </c>
      <c r="AI48" s="44">
        <f t="shared" si="6"/>
        <v>-25.173333333333403</v>
      </c>
      <c r="AJ48" s="44">
        <f t="shared" si="7"/>
        <v>-9.878333333333325</v>
      </c>
    </row>
    <row r="49" spans="1:36" x14ac:dyDescent="0.25">
      <c r="A49" s="5">
        <v>8</v>
      </c>
      <c r="B49" s="73">
        <v>329.79666666666668</v>
      </c>
      <c r="C49" s="73">
        <v>388.14</v>
      </c>
      <c r="D49" s="73">
        <v>446.48333333333329</v>
      </c>
      <c r="E49" s="73">
        <v>504.82666666666665</v>
      </c>
      <c r="F49" s="73">
        <v>563.16999999999996</v>
      </c>
      <c r="G49" s="73">
        <v>754.28666666666663</v>
      </c>
      <c r="H49" s="73">
        <v>945.40333333333331</v>
      </c>
      <c r="I49" s="73">
        <v>1136.52</v>
      </c>
      <c r="J49" s="73">
        <v>1327.6366666666668</v>
      </c>
      <c r="K49" s="73">
        <v>1518.7533333333333</v>
      </c>
      <c r="L49" s="3"/>
      <c r="M49" s="5">
        <v>8</v>
      </c>
      <c r="N49" s="73">
        <v>329.11333333333334</v>
      </c>
      <c r="O49" s="73">
        <v>386.43</v>
      </c>
      <c r="P49" s="73">
        <v>443.74666666666667</v>
      </c>
      <c r="Q49" s="73">
        <v>501.06333333333333</v>
      </c>
      <c r="R49" s="73">
        <v>558.38</v>
      </c>
      <c r="S49" s="73">
        <v>745.42000000000007</v>
      </c>
      <c r="T49" s="73">
        <v>932.46</v>
      </c>
      <c r="U49" s="73">
        <v>1119.5</v>
      </c>
      <c r="V49" s="73">
        <v>1306.54</v>
      </c>
      <c r="W49" s="73">
        <v>1493.58</v>
      </c>
      <c r="X49" s="21"/>
      <c r="Y49" s="6">
        <v>8</v>
      </c>
      <c r="Z49" s="44">
        <f t="shared" si="6"/>
        <v>-0.68333333333333712</v>
      </c>
      <c r="AA49" s="44">
        <f t="shared" si="6"/>
        <v>-1.7099999999999795</v>
      </c>
      <c r="AB49" s="44">
        <f t="shared" si="6"/>
        <v>-2.7366666666666219</v>
      </c>
      <c r="AC49" s="44">
        <f t="shared" si="6"/>
        <v>-3.7633333333333212</v>
      </c>
      <c r="AD49" s="44">
        <f t="shared" si="6"/>
        <v>-4.7899999999999636</v>
      </c>
      <c r="AE49" s="44">
        <f t="shared" si="6"/>
        <v>-8.8666666666665606</v>
      </c>
      <c r="AF49" s="44">
        <f t="shared" si="6"/>
        <v>-12.943333333333271</v>
      </c>
      <c r="AG49" s="44">
        <f t="shared" si="6"/>
        <v>-17.019999999999982</v>
      </c>
      <c r="AH49" s="44">
        <f t="shared" si="6"/>
        <v>-21.096666666666806</v>
      </c>
      <c r="AI49" s="44">
        <f t="shared" si="6"/>
        <v>-25.173333333333403</v>
      </c>
      <c r="AJ49" s="44">
        <f t="shared" si="7"/>
        <v>-9.878333333333325</v>
      </c>
    </row>
    <row r="50" spans="1:36" x14ac:dyDescent="0.25">
      <c r="A50" s="5">
        <v>9</v>
      </c>
      <c r="B50" s="73">
        <v>329.79666666666668</v>
      </c>
      <c r="C50" s="73">
        <v>388.14</v>
      </c>
      <c r="D50" s="73">
        <v>446.48333333333329</v>
      </c>
      <c r="E50" s="73">
        <v>504.82666666666665</v>
      </c>
      <c r="F50" s="73">
        <v>563.16999999999996</v>
      </c>
      <c r="G50" s="73">
        <v>754.28666666666663</v>
      </c>
      <c r="H50" s="73">
        <v>945.40333333333331</v>
      </c>
      <c r="I50" s="73">
        <v>1136.52</v>
      </c>
      <c r="J50" s="73">
        <v>1327.6366666666668</v>
      </c>
      <c r="K50" s="73">
        <v>1518.7533333333333</v>
      </c>
      <c r="L50" s="3"/>
      <c r="M50" s="5">
        <v>9</v>
      </c>
      <c r="N50" s="73">
        <v>329.11333333333334</v>
      </c>
      <c r="O50" s="73">
        <v>386.43</v>
      </c>
      <c r="P50" s="73">
        <v>443.74666666666667</v>
      </c>
      <c r="Q50" s="73">
        <v>501.06333333333333</v>
      </c>
      <c r="R50" s="73">
        <v>558.38</v>
      </c>
      <c r="S50" s="73">
        <v>745.42000000000007</v>
      </c>
      <c r="T50" s="73">
        <v>932.46</v>
      </c>
      <c r="U50" s="73">
        <v>1119.5</v>
      </c>
      <c r="V50" s="73">
        <v>1306.54</v>
      </c>
      <c r="W50" s="73">
        <v>1493.58</v>
      </c>
      <c r="X50" s="21"/>
      <c r="Y50" s="6">
        <v>9</v>
      </c>
      <c r="Z50" s="44">
        <f t="shared" si="6"/>
        <v>-0.68333333333333712</v>
      </c>
      <c r="AA50" s="44">
        <f t="shared" si="6"/>
        <v>-1.7099999999999795</v>
      </c>
      <c r="AB50" s="44">
        <f t="shared" si="6"/>
        <v>-2.7366666666666219</v>
      </c>
      <c r="AC50" s="44">
        <f t="shared" si="6"/>
        <v>-3.7633333333333212</v>
      </c>
      <c r="AD50" s="44">
        <f t="shared" si="6"/>
        <v>-4.7899999999999636</v>
      </c>
      <c r="AE50" s="44">
        <f t="shared" si="6"/>
        <v>-8.8666666666665606</v>
      </c>
      <c r="AF50" s="44">
        <f t="shared" si="6"/>
        <v>-12.943333333333271</v>
      </c>
      <c r="AG50" s="44">
        <f t="shared" si="6"/>
        <v>-17.019999999999982</v>
      </c>
      <c r="AH50" s="44">
        <f t="shared" si="6"/>
        <v>-21.096666666666806</v>
      </c>
      <c r="AI50" s="44">
        <f t="shared" si="6"/>
        <v>-25.173333333333403</v>
      </c>
      <c r="AJ50" s="44">
        <f t="shared" si="7"/>
        <v>-9.878333333333325</v>
      </c>
    </row>
    <row r="51" spans="1:36" x14ac:dyDescent="0.25">
      <c r="A51" s="5">
        <v>10</v>
      </c>
      <c r="B51" s="73">
        <v>329.79666666666668</v>
      </c>
      <c r="C51" s="73">
        <v>388.14</v>
      </c>
      <c r="D51" s="73">
        <v>446.48333333333329</v>
      </c>
      <c r="E51" s="73">
        <v>504.82666666666665</v>
      </c>
      <c r="F51" s="73">
        <v>563.16999999999996</v>
      </c>
      <c r="G51" s="73">
        <v>754.28666666666663</v>
      </c>
      <c r="H51" s="73">
        <v>945.40333333333331</v>
      </c>
      <c r="I51" s="73">
        <v>1136.52</v>
      </c>
      <c r="J51" s="73">
        <v>1327.6366666666668</v>
      </c>
      <c r="K51" s="73">
        <v>1518.7533333333333</v>
      </c>
      <c r="L51" s="3"/>
      <c r="M51" s="5">
        <v>10</v>
      </c>
      <c r="N51" s="73">
        <v>329.11333333333334</v>
      </c>
      <c r="O51" s="73">
        <v>386.43</v>
      </c>
      <c r="P51" s="73">
        <v>443.74666666666667</v>
      </c>
      <c r="Q51" s="73">
        <v>501.06333333333333</v>
      </c>
      <c r="R51" s="73">
        <v>558.38</v>
      </c>
      <c r="S51" s="73">
        <v>745.42000000000007</v>
      </c>
      <c r="T51" s="73">
        <v>932.46</v>
      </c>
      <c r="U51" s="73">
        <v>1119.5</v>
      </c>
      <c r="V51" s="73">
        <v>1306.54</v>
      </c>
      <c r="W51" s="73">
        <v>1493.58</v>
      </c>
      <c r="X51" s="21"/>
      <c r="Y51" s="6">
        <v>10</v>
      </c>
      <c r="Z51" s="44">
        <f t="shared" si="6"/>
        <v>-0.68333333333333712</v>
      </c>
      <c r="AA51" s="44">
        <f t="shared" si="6"/>
        <v>-1.7099999999999795</v>
      </c>
      <c r="AB51" s="44">
        <f t="shared" si="6"/>
        <v>-2.7366666666666219</v>
      </c>
      <c r="AC51" s="44">
        <f t="shared" si="6"/>
        <v>-3.7633333333333212</v>
      </c>
      <c r="AD51" s="44">
        <f t="shared" si="6"/>
        <v>-4.7899999999999636</v>
      </c>
      <c r="AE51" s="44">
        <f t="shared" si="6"/>
        <v>-8.8666666666665606</v>
      </c>
      <c r="AF51" s="44">
        <f t="shared" si="6"/>
        <v>-12.943333333333271</v>
      </c>
      <c r="AG51" s="44">
        <f t="shared" si="6"/>
        <v>-17.019999999999982</v>
      </c>
      <c r="AH51" s="44">
        <f t="shared" si="6"/>
        <v>-21.096666666666806</v>
      </c>
      <c r="AI51" s="44">
        <f t="shared" si="6"/>
        <v>-25.173333333333403</v>
      </c>
      <c r="AJ51" s="44">
        <f t="shared" si="7"/>
        <v>-9.878333333333325</v>
      </c>
    </row>
    <row r="52" spans="1:36" x14ac:dyDescent="0.25">
      <c r="A52" s="5">
        <v>11</v>
      </c>
      <c r="B52" s="73">
        <v>329.79666666666668</v>
      </c>
      <c r="C52" s="73">
        <v>388.14</v>
      </c>
      <c r="D52" s="73">
        <v>446.48333333333329</v>
      </c>
      <c r="E52" s="73">
        <v>504.82666666666665</v>
      </c>
      <c r="F52" s="73">
        <v>563.16999999999996</v>
      </c>
      <c r="G52" s="73">
        <v>754.28666666666663</v>
      </c>
      <c r="H52" s="73">
        <v>945.40333333333331</v>
      </c>
      <c r="I52" s="73">
        <v>1136.52</v>
      </c>
      <c r="J52" s="73">
        <v>1327.6366666666668</v>
      </c>
      <c r="K52" s="73">
        <v>1518.7533333333333</v>
      </c>
      <c r="L52" s="3"/>
      <c r="M52" s="5">
        <v>11</v>
      </c>
      <c r="N52" s="73">
        <v>329.11333333333334</v>
      </c>
      <c r="O52" s="73">
        <v>386.43</v>
      </c>
      <c r="P52" s="73">
        <v>443.74666666666667</v>
      </c>
      <c r="Q52" s="73">
        <v>501.06333333333333</v>
      </c>
      <c r="R52" s="73">
        <v>558.38</v>
      </c>
      <c r="S52" s="73">
        <v>745.42000000000007</v>
      </c>
      <c r="T52" s="73">
        <v>932.46</v>
      </c>
      <c r="U52" s="73">
        <v>1119.5</v>
      </c>
      <c r="V52" s="73">
        <v>1306.54</v>
      </c>
      <c r="W52" s="73">
        <v>1493.58</v>
      </c>
      <c r="X52" s="21"/>
      <c r="Y52" s="6">
        <v>11</v>
      </c>
      <c r="Z52" s="44">
        <f t="shared" si="6"/>
        <v>-0.68333333333333712</v>
      </c>
      <c r="AA52" s="44">
        <f t="shared" si="6"/>
        <v>-1.7099999999999795</v>
      </c>
      <c r="AB52" s="44">
        <f t="shared" si="6"/>
        <v>-2.7366666666666219</v>
      </c>
      <c r="AC52" s="44">
        <f t="shared" si="6"/>
        <v>-3.7633333333333212</v>
      </c>
      <c r="AD52" s="44">
        <f t="shared" si="6"/>
        <v>-4.7899999999999636</v>
      </c>
      <c r="AE52" s="44">
        <f t="shared" si="6"/>
        <v>-8.8666666666665606</v>
      </c>
      <c r="AF52" s="44">
        <f t="shared" si="6"/>
        <v>-12.943333333333271</v>
      </c>
      <c r="AG52" s="44">
        <f t="shared" si="6"/>
        <v>-17.019999999999982</v>
      </c>
      <c r="AH52" s="44">
        <f t="shared" si="6"/>
        <v>-21.096666666666806</v>
      </c>
      <c r="AI52" s="44">
        <f t="shared" si="6"/>
        <v>-25.173333333333403</v>
      </c>
      <c r="AJ52" s="44">
        <f t="shared" si="7"/>
        <v>-9.878333333333325</v>
      </c>
    </row>
    <row r="53" spans="1:36" x14ac:dyDescent="0.25">
      <c r="A53" s="5">
        <v>12</v>
      </c>
      <c r="B53" s="73">
        <v>329.79666666666668</v>
      </c>
      <c r="C53" s="73">
        <v>388.14</v>
      </c>
      <c r="D53" s="73">
        <v>446.48333333333329</v>
      </c>
      <c r="E53" s="73">
        <v>504.82666666666665</v>
      </c>
      <c r="F53" s="73">
        <v>563.16999999999996</v>
      </c>
      <c r="G53" s="73">
        <v>754.28666666666663</v>
      </c>
      <c r="H53" s="73">
        <v>945.40333333333331</v>
      </c>
      <c r="I53" s="73">
        <v>1136.52</v>
      </c>
      <c r="J53" s="73">
        <v>1327.6366666666668</v>
      </c>
      <c r="K53" s="73">
        <v>1518.7533333333333</v>
      </c>
      <c r="L53" s="3"/>
      <c r="M53" s="5">
        <v>12</v>
      </c>
      <c r="N53" s="73">
        <v>329.11333333333334</v>
      </c>
      <c r="O53" s="73">
        <v>386.43</v>
      </c>
      <c r="P53" s="73">
        <v>443.74666666666667</v>
      </c>
      <c r="Q53" s="73">
        <v>501.06333333333333</v>
      </c>
      <c r="R53" s="73">
        <v>558.38</v>
      </c>
      <c r="S53" s="73">
        <v>745.42000000000007</v>
      </c>
      <c r="T53" s="73">
        <v>932.46</v>
      </c>
      <c r="U53" s="73">
        <v>1119.5</v>
      </c>
      <c r="V53" s="73">
        <v>1306.54</v>
      </c>
      <c r="W53" s="73">
        <v>1493.58</v>
      </c>
      <c r="X53" s="21"/>
      <c r="Y53" s="6">
        <v>12</v>
      </c>
      <c r="Z53" s="44">
        <f t="shared" si="6"/>
        <v>-0.68333333333333712</v>
      </c>
      <c r="AA53" s="44">
        <f t="shared" si="6"/>
        <v>-1.7099999999999795</v>
      </c>
      <c r="AB53" s="44">
        <f t="shared" si="6"/>
        <v>-2.7366666666666219</v>
      </c>
      <c r="AC53" s="44">
        <f t="shared" si="6"/>
        <v>-3.7633333333333212</v>
      </c>
      <c r="AD53" s="44">
        <f t="shared" si="6"/>
        <v>-4.7899999999999636</v>
      </c>
      <c r="AE53" s="44">
        <f t="shared" si="6"/>
        <v>-8.8666666666665606</v>
      </c>
      <c r="AF53" s="44">
        <f t="shared" si="6"/>
        <v>-12.943333333333271</v>
      </c>
      <c r="AG53" s="44">
        <f t="shared" si="6"/>
        <v>-17.019999999999982</v>
      </c>
      <c r="AH53" s="44">
        <f t="shared" si="6"/>
        <v>-21.096666666666806</v>
      </c>
      <c r="AI53" s="44">
        <f t="shared" si="6"/>
        <v>-25.173333333333403</v>
      </c>
      <c r="AJ53" s="44">
        <f t="shared" si="7"/>
        <v>-9.878333333333325</v>
      </c>
    </row>
    <row r="54" spans="1:36" x14ac:dyDescent="0.25">
      <c r="A54" s="5">
        <v>13</v>
      </c>
      <c r="B54" s="73">
        <v>329.79666666666668</v>
      </c>
      <c r="C54" s="73">
        <v>388.14</v>
      </c>
      <c r="D54" s="73">
        <v>446.48333333333329</v>
      </c>
      <c r="E54" s="73">
        <v>504.82666666666665</v>
      </c>
      <c r="F54" s="73">
        <v>563.16999999999996</v>
      </c>
      <c r="G54" s="73">
        <v>754.28666666666663</v>
      </c>
      <c r="H54" s="73">
        <v>945.40333333333331</v>
      </c>
      <c r="I54" s="73">
        <v>1136.52</v>
      </c>
      <c r="J54" s="73">
        <v>1327.6366666666668</v>
      </c>
      <c r="K54" s="73">
        <v>1518.7533333333333</v>
      </c>
      <c r="L54" s="3"/>
      <c r="M54" s="5">
        <v>13</v>
      </c>
      <c r="N54" s="73">
        <v>329.11333333333334</v>
      </c>
      <c r="O54" s="73">
        <v>386.43</v>
      </c>
      <c r="P54" s="73">
        <v>443.74666666666667</v>
      </c>
      <c r="Q54" s="73">
        <v>501.06333333333333</v>
      </c>
      <c r="R54" s="73">
        <v>558.38</v>
      </c>
      <c r="S54" s="73">
        <v>745.42000000000007</v>
      </c>
      <c r="T54" s="73">
        <v>932.46</v>
      </c>
      <c r="U54" s="73">
        <v>1119.5</v>
      </c>
      <c r="V54" s="73">
        <v>1306.54</v>
      </c>
      <c r="W54" s="73">
        <v>1493.58</v>
      </c>
      <c r="X54" s="21"/>
      <c r="Y54" s="6">
        <v>13</v>
      </c>
      <c r="Z54" s="44">
        <f t="shared" si="6"/>
        <v>-0.68333333333333712</v>
      </c>
      <c r="AA54" s="44">
        <f t="shared" si="6"/>
        <v>-1.7099999999999795</v>
      </c>
      <c r="AB54" s="44">
        <f t="shared" si="6"/>
        <v>-2.7366666666666219</v>
      </c>
      <c r="AC54" s="44">
        <f t="shared" si="6"/>
        <v>-3.7633333333333212</v>
      </c>
      <c r="AD54" s="44">
        <f t="shared" si="6"/>
        <v>-4.7899999999999636</v>
      </c>
      <c r="AE54" s="44">
        <f t="shared" si="6"/>
        <v>-8.8666666666665606</v>
      </c>
      <c r="AF54" s="44">
        <f t="shared" si="6"/>
        <v>-12.943333333333271</v>
      </c>
      <c r="AG54" s="44">
        <f t="shared" si="6"/>
        <v>-17.019999999999982</v>
      </c>
      <c r="AH54" s="44">
        <f t="shared" si="6"/>
        <v>-21.096666666666806</v>
      </c>
      <c r="AI54" s="44">
        <f t="shared" si="6"/>
        <v>-25.173333333333403</v>
      </c>
      <c r="AJ54" s="44">
        <f t="shared" si="7"/>
        <v>-9.878333333333325</v>
      </c>
    </row>
    <row r="55" spans="1:36" x14ac:dyDescent="0.25">
      <c r="A55" s="5">
        <v>14</v>
      </c>
      <c r="B55" s="73">
        <v>329.79666666666668</v>
      </c>
      <c r="C55" s="73">
        <v>388.14</v>
      </c>
      <c r="D55" s="73">
        <v>446.48333333333329</v>
      </c>
      <c r="E55" s="73">
        <v>504.82666666666665</v>
      </c>
      <c r="F55" s="73">
        <v>563.16999999999996</v>
      </c>
      <c r="G55" s="73">
        <v>754.28666666666663</v>
      </c>
      <c r="H55" s="73">
        <v>945.40333333333331</v>
      </c>
      <c r="I55" s="73">
        <v>1136.52</v>
      </c>
      <c r="J55" s="73">
        <v>1327.6366666666668</v>
      </c>
      <c r="K55" s="73">
        <v>1518.7533333333333</v>
      </c>
      <c r="L55" s="3"/>
      <c r="M55" s="5">
        <v>14</v>
      </c>
      <c r="N55" s="73">
        <v>329.11333333333334</v>
      </c>
      <c r="O55" s="73">
        <v>386.43</v>
      </c>
      <c r="P55" s="73">
        <v>443.74666666666667</v>
      </c>
      <c r="Q55" s="73">
        <v>501.06333333333333</v>
      </c>
      <c r="R55" s="73">
        <v>558.38</v>
      </c>
      <c r="S55" s="73">
        <v>745.42000000000007</v>
      </c>
      <c r="T55" s="73">
        <v>932.46</v>
      </c>
      <c r="U55" s="73">
        <v>1119.5</v>
      </c>
      <c r="V55" s="73">
        <v>1306.54</v>
      </c>
      <c r="W55" s="73">
        <v>1493.58</v>
      </c>
      <c r="X55" s="21"/>
      <c r="Y55" s="6">
        <v>14</v>
      </c>
      <c r="Z55" s="44">
        <f t="shared" si="6"/>
        <v>-0.68333333333333712</v>
      </c>
      <c r="AA55" s="44">
        <f t="shared" si="6"/>
        <v>-1.7099999999999795</v>
      </c>
      <c r="AB55" s="44">
        <f t="shared" si="6"/>
        <v>-2.7366666666666219</v>
      </c>
      <c r="AC55" s="44">
        <f t="shared" si="6"/>
        <v>-3.7633333333333212</v>
      </c>
      <c r="AD55" s="44">
        <f t="shared" si="6"/>
        <v>-4.7899999999999636</v>
      </c>
      <c r="AE55" s="44">
        <f t="shared" si="6"/>
        <v>-8.8666666666665606</v>
      </c>
      <c r="AF55" s="44">
        <f t="shared" si="6"/>
        <v>-12.943333333333271</v>
      </c>
      <c r="AG55" s="44">
        <f t="shared" si="6"/>
        <v>-17.019999999999982</v>
      </c>
      <c r="AH55" s="44">
        <f t="shared" si="6"/>
        <v>-21.096666666666806</v>
      </c>
      <c r="AI55" s="44">
        <f t="shared" si="6"/>
        <v>-25.173333333333403</v>
      </c>
      <c r="AJ55" s="44">
        <f t="shared" si="7"/>
        <v>-9.878333333333325</v>
      </c>
    </row>
    <row r="56" spans="1:36" x14ac:dyDescent="0.25">
      <c r="A56" s="5">
        <v>15</v>
      </c>
      <c r="B56" s="73">
        <v>329.79666666666668</v>
      </c>
      <c r="C56" s="73">
        <v>388.14</v>
      </c>
      <c r="D56" s="73">
        <v>446.48333333333329</v>
      </c>
      <c r="E56" s="73">
        <v>504.82666666666665</v>
      </c>
      <c r="F56" s="73">
        <v>563.16999999999996</v>
      </c>
      <c r="G56" s="73">
        <v>754.28666666666663</v>
      </c>
      <c r="H56" s="73">
        <v>945.40333333333331</v>
      </c>
      <c r="I56" s="73">
        <v>1136.52</v>
      </c>
      <c r="J56" s="73">
        <v>1327.6366666666668</v>
      </c>
      <c r="K56" s="73">
        <v>1518.7533333333333</v>
      </c>
      <c r="L56" s="3"/>
      <c r="M56" s="5">
        <v>15</v>
      </c>
      <c r="N56" s="73">
        <v>329.11333333333334</v>
      </c>
      <c r="O56" s="73">
        <v>386.43</v>
      </c>
      <c r="P56" s="73">
        <v>443.74666666666667</v>
      </c>
      <c r="Q56" s="73">
        <v>501.06333333333333</v>
      </c>
      <c r="R56" s="73">
        <v>558.38</v>
      </c>
      <c r="S56" s="73">
        <v>745.42000000000007</v>
      </c>
      <c r="T56" s="73">
        <v>932.46</v>
      </c>
      <c r="U56" s="73">
        <v>1119.5</v>
      </c>
      <c r="V56" s="73">
        <v>1306.54</v>
      </c>
      <c r="W56" s="73">
        <v>1493.58</v>
      </c>
      <c r="X56" s="21"/>
      <c r="Y56" s="6">
        <v>15</v>
      </c>
      <c r="Z56" s="44">
        <f t="shared" si="6"/>
        <v>-0.68333333333333712</v>
      </c>
      <c r="AA56" s="44">
        <f t="shared" si="6"/>
        <v>-1.7099999999999795</v>
      </c>
      <c r="AB56" s="44">
        <f t="shared" si="6"/>
        <v>-2.7366666666666219</v>
      </c>
      <c r="AC56" s="44">
        <f t="shared" si="6"/>
        <v>-3.7633333333333212</v>
      </c>
      <c r="AD56" s="44">
        <f t="shared" si="6"/>
        <v>-4.7899999999999636</v>
      </c>
      <c r="AE56" s="44">
        <f t="shared" si="6"/>
        <v>-8.8666666666665606</v>
      </c>
      <c r="AF56" s="44">
        <f t="shared" si="6"/>
        <v>-12.943333333333271</v>
      </c>
      <c r="AG56" s="44">
        <f t="shared" si="6"/>
        <v>-17.019999999999982</v>
      </c>
      <c r="AH56" s="44">
        <f t="shared" si="6"/>
        <v>-21.096666666666806</v>
      </c>
      <c r="AI56" s="44">
        <f t="shared" si="6"/>
        <v>-25.173333333333403</v>
      </c>
      <c r="AJ56" s="44">
        <f t="shared" si="7"/>
        <v>-9.878333333333325</v>
      </c>
    </row>
    <row r="57" spans="1:36" x14ac:dyDescent="0.25">
      <c r="A57" s="5">
        <v>16</v>
      </c>
      <c r="B57" s="73">
        <v>329.79666666666668</v>
      </c>
      <c r="C57" s="73">
        <v>388.14</v>
      </c>
      <c r="D57" s="73">
        <v>446.48333333333329</v>
      </c>
      <c r="E57" s="73">
        <v>504.82666666666665</v>
      </c>
      <c r="F57" s="73">
        <v>563.16999999999996</v>
      </c>
      <c r="G57" s="73">
        <v>754.28666666666663</v>
      </c>
      <c r="H57" s="73">
        <v>945.40333333333331</v>
      </c>
      <c r="I57" s="73">
        <v>1136.52</v>
      </c>
      <c r="J57" s="73">
        <v>1327.6366666666668</v>
      </c>
      <c r="K57" s="73">
        <v>1518.7533333333333</v>
      </c>
      <c r="L57" s="3"/>
      <c r="M57" s="5">
        <v>16</v>
      </c>
      <c r="N57" s="73">
        <v>329.11333333333334</v>
      </c>
      <c r="O57" s="73">
        <v>386.43</v>
      </c>
      <c r="P57" s="73">
        <v>443.74666666666667</v>
      </c>
      <c r="Q57" s="73">
        <v>501.06333333333333</v>
      </c>
      <c r="R57" s="73">
        <v>558.38</v>
      </c>
      <c r="S57" s="73">
        <v>745.42000000000007</v>
      </c>
      <c r="T57" s="73">
        <v>932.46</v>
      </c>
      <c r="U57" s="73">
        <v>1119.5</v>
      </c>
      <c r="V57" s="73">
        <v>1306.54</v>
      </c>
      <c r="W57" s="73">
        <v>1493.58</v>
      </c>
      <c r="X57" s="21"/>
      <c r="Y57" s="6">
        <v>16</v>
      </c>
      <c r="Z57" s="44">
        <f t="shared" si="6"/>
        <v>-0.68333333333333712</v>
      </c>
      <c r="AA57" s="44">
        <f t="shared" si="6"/>
        <v>-1.7099999999999795</v>
      </c>
      <c r="AB57" s="44">
        <f t="shared" si="6"/>
        <v>-2.7366666666666219</v>
      </c>
      <c r="AC57" s="44">
        <f t="shared" si="6"/>
        <v>-3.7633333333333212</v>
      </c>
      <c r="AD57" s="44">
        <f t="shared" si="6"/>
        <v>-4.7899999999999636</v>
      </c>
      <c r="AE57" s="44">
        <f t="shared" si="6"/>
        <v>-8.8666666666665606</v>
      </c>
      <c r="AF57" s="44">
        <f t="shared" si="6"/>
        <v>-12.943333333333271</v>
      </c>
      <c r="AG57" s="44">
        <f t="shared" si="6"/>
        <v>-17.019999999999982</v>
      </c>
      <c r="AH57" s="44">
        <f t="shared" si="6"/>
        <v>-21.096666666666806</v>
      </c>
      <c r="AI57" s="44">
        <f t="shared" si="6"/>
        <v>-25.173333333333403</v>
      </c>
      <c r="AJ57" s="44">
        <f t="shared" si="7"/>
        <v>-9.878333333333325</v>
      </c>
    </row>
    <row r="58" spans="1:36" x14ac:dyDescent="0.25">
      <c r="A58" s="5">
        <v>17</v>
      </c>
      <c r="B58" s="73">
        <v>329.79666666666668</v>
      </c>
      <c r="C58" s="73">
        <v>388.14</v>
      </c>
      <c r="D58" s="73">
        <v>446.48333333333329</v>
      </c>
      <c r="E58" s="73">
        <v>504.82666666666665</v>
      </c>
      <c r="F58" s="73">
        <v>563.16999999999996</v>
      </c>
      <c r="G58" s="73">
        <v>754.28666666666663</v>
      </c>
      <c r="H58" s="73">
        <v>945.40333333333331</v>
      </c>
      <c r="I58" s="73">
        <v>1136.52</v>
      </c>
      <c r="J58" s="73">
        <v>1327.6366666666668</v>
      </c>
      <c r="K58" s="73">
        <v>1518.7533333333333</v>
      </c>
      <c r="L58" s="3"/>
      <c r="M58" s="5">
        <v>17</v>
      </c>
      <c r="N58" s="73">
        <v>329.11333333333334</v>
      </c>
      <c r="O58" s="73">
        <v>386.43</v>
      </c>
      <c r="P58" s="73">
        <v>443.74666666666667</v>
      </c>
      <c r="Q58" s="73">
        <v>501.06333333333333</v>
      </c>
      <c r="R58" s="73">
        <v>558.38</v>
      </c>
      <c r="S58" s="73">
        <v>745.42000000000007</v>
      </c>
      <c r="T58" s="73">
        <v>932.46</v>
      </c>
      <c r="U58" s="73">
        <v>1119.5</v>
      </c>
      <c r="V58" s="73">
        <v>1306.54</v>
      </c>
      <c r="W58" s="73">
        <v>1493.58</v>
      </c>
      <c r="X58" s="21"/>
      <c r="Y58" s="6">
        <v>17</v>
      </c>
      <c r="Z58" s="44">
        <f t="shared" si="6"/>
        <v>-0.68333333333333712</v>
      </c>
      <c r="AA58" s="44">
        <f t="shared" si="6"/>
        <v>-1.7099999999999795</v>
      </c>
      <c r="AB58" s="44">
        <f t="shared" si="6"/>
        <v>-2.7366666666666219</v>
      </c>
      <c r="AC58" s="44">
        <f t="shared" si="6"/>
        <v>-3.7633333333333212</v>
      </c>
      <c r="AD58" s="44">
        <f t="shared" si="6"/>
        <v>-4.7899999999999636</v>
      </c>
      <c r="AE58" s="44">
        <f t="shared" si="6"/>
        <v>-8.8666666666665606</v>
      </c>
      <c r="AF58" s="44">
        <f t="shared" si="6"/>
        <v>-12.943333333333271</v>
      </c>
      <c r="AG58" s="44">
        <f t="shared" si="6"/>
        <v>-17.019999999999982</v>
      </c>
      <c r="AH58" s="44">
        <f t="shared" si="6"/>
        <v>-21.096666666666806</v>
      </c>
      <c r="AI58" s="44">
        <f t="shared" si="6"/>
        <v>-25.173333333333403</v>
      </c>
      <c r="AJ58" s="44">
        <f t="shared" si="7"/>
        <v>-9.878333333333325</v>
      </c>
    </row>
    <row r="59" spans="1:36" x14ac:dyDescent="0.25">
      <c r="A59" s="5">
        <v>18</v>
      </c>
      <c r="B59" s="73">
        <v>329.79666666666668</v>
      </c>
      <c r="C59" s="73">
        <v>388.14</v>
      </c>
      <c r="D59" s="73">
        <v>446.48333333333329</v>
      </c>
      <c r="E59" s="73">
        <v>504.82666666666665</v>
      </c>
      <c r="F59" s="73">
        <v>563.16999999999996</v>
      </c>
      <c r="G59" s="73">
        <v>754.28666666666663</v>
      </c>
      <c r="H59" s="73">
        <v>945.40333333333331</v>
      </c>
      <c r="I59" s="73">
        <v>1136.52</v>
      </c>
      <c r="J59" s="73">
        <v>1327.6366666666668</v>
      </c>
      <c r="K59" s="73">
        <v>1518.7533333333333</v>
      </c>
      <c r="L59" s="3"/>
      <c r="M59" s="5">
        <v>18</v>
      </c>
      <c r="N59" s="73">
        <v>329.11333333333334</v>
      </c>
      <c r="O59" s="73">
        <v>386.43</v>
      </c>
      <c r="P59" s="73">
        <v>443.74666666666667</v>
      </c>
      <c r="Q59" s="73">
        <v>501.06333333333333</v>
      </c>
      <c r="R59" s="73">
        <v>558.38</v>
      </c>
      <c r="S59" s="73">
        <v>745.42000000000007</v>
      </c>
      <c r="T59" s="73">
        <v>932.46</v>
      </c>
      <c r="U59" s="73">
        <v>1119.5</v>
      </c>
      <c r="V59" s="73">
        <v>1306.54</v>
      </c>
      <c r="W59" s="73">
        <v>1493.58</v>
      </c>
      <c r="X59" s="21"/>
      <c r="Y59" s="6">
        <v>18</v>
      </c>
      <c r="Z59" s="44">
        <f t="shared" si="6"/>
        <v>-0.68333333333333712</v>
      </c>
      <c r="AA59" s="44">
        <f t="shared" si="6"/>
        <v>-1.7099999999999795</v>
      </c>
      <c r="AB59" s="44">
        <f t="shared" si="6"/>
        <v>-2.7366666666666219</v>
      </c>
      <c r="AC59" s="44">
        <f t="shared" si="6"/>
        <v>-3.7633333333333212</v>
      </c>
      <c r="AD59" s="44">
        <f t="shared" si="6"/>
        <v>-4.7899999999999636</v>
      </c>
      <c r="AE59" s="44">
        <f t="shared" si="6"/>
        <v>-8.8666666666665606</v>
      </c>
      <c r="AF59" s="44">
        <f t="shared" si="6"/>
        <v>-12.943333333333271</v>
      </c>
      <c r="AG59" s="44">
        <f t="shared" si="6"/>
        <v>-17.019999999999982</v>
      </c>
      <c r="AH59" s="44">
        <f t="shared" si="6"/>
        <v>-21.096666666666806</v>
      </c>
      <c r="AI59" s="44">
        <f t="shared" si="6"/>
        <v>-25.173333333333403</v>
      </c>
      <c r="AJ59" s="44">
        <f t="shared" si="7"/>
        <v>-9.878333333333325</v>
      </c>
    </row>
    <row r="60" spans="1:36" x14ac:dyDescent="0.25">
      <c r="A60" s="5">
        <v>19</v>
      </c>
      <c r="B60" s="73">
        <v>329.79666666666668</v>
      </c>
      <c r="C60" s="73">
        <v>388.14</v>
      </c>
      <c r="D60" s="73">
        <v>446.48333333333329</v>
      </c>
      <c r="E60" s="73">
        <v>504.82666666666665</v>
      </c>
      <c r="F60" s="73">
        <v>563.16999999999996</v>
      </c>
      <c r="G60" s="73">
        <v>754.28666666666663</v>
      </c>
      <c r="H60" s="73">
        <v>945.40333333333331</v>
      </c>
      <c r="I60" s="73">
        <v>1136.52</v>
      </c>
      <c r="J60" s="73">
        <v>1327.6366666666668</v>
      </c>
      <c r="K60" s="73">
        <v>1518.7533333333333</v>
      </c>
      <c r="L60" s="3"/>
      <c r="M60" s="5">
        <v>19</v>
      </c>
      <c r="N60" s="73">
        <v>329.11333333333334</v>
      </c>
      <c r="O60" s="73">
        <v>386.43</v>
      </c>
      <c r="P60" s="73">
        <v>443.74666666666667</v>
      </c>
      <c r="Q60" s="73">
        <v>501.06333333333333</v>
      </c>
      <c r="R60" s="73">
        <v>558.38</v>
      </c>
      <c r="S60" s="73">
        <v>745.42000000000007</v>
      </c>
      <c r="T60" s="73">
        <v>932.46</v>
      </c>
      <c r="U60" s="73">
        <v>1119.5</v>
      </c>
      <c r="V60" s="73">
        <v>1306.54</v>
      </c>
      <c r="W60" s="73">
        <v>1493.58</v>
      </c>
      <c r="X60" s="21"/>
      <c r="Y60" s="6">
        <v>19</v>
      </c>
      <c r="Z60" s="44">
        <f t="shared" si="6"/>
        <v>-0.68333333333333712</v>
      </c>
      <c r="AA60" s="44">
        <f t="shared" si="6"/>
        <v>-1.7099999999999795</v>
      </c>
      <c r="AB60" s="44">
        <f t="shared" si="6"/>
        <v>-2.7366666666666219</v>
      </c>
      <c r="AC60" s="44">
        <f t="shared" si="6"/>
        <v>-3.7633333333333212</v>
      </c>
      <c r="AD60" s="44">
        <f t="shared" si="6"/>
        <v>-4.7899999999999636</v>
      </c>
      <c r="AE60" s="44">
        <f t="shared" si="6"/>
        <v>-8.8666666666665606</v>
      </c>
      <c r="AF60" s="44">
        <f t="shared" si="6"/>
        <v>-12.943333333333271</v>
      </c>
      <c r="AG60" s="44">
        <f t="shared" si="6"/>
        <v>-17.019999999999982</v>
      </c>
      <c r="AH60" s="44">
        <f t="shared" si="6"/>
        <v>-21.096666666666806</v>
      </c>
      <c r="AI60" s="44">
        <f t="shared" si="6"/>
        <v>-25.173333333333403</v>
      </c>
      <c r="AJ60" s="44">
        <f t="shared" si="7"/>
        <v>-9.878333333333325</v>
      </c>
    </row>
    <row r="61" spans="1:36" x14ac:dyDescent="0.25">
      <c r="A61" s="5">
        <v>20</v>
      </c>
      <c r="B61" s="73">
        <v>329.79666666666668</v>
      </c>
      <c r="C61" s="73">
        <v>388.14</v>
      </c>
      <c r="D61" s="73">
        <v>446.48333333333329</v>
      </c>
      <c r="E61" s="73">
        <v>504.82666666666665</v>
      </c>
      <c r="F61" s="73">
        <v>563.16999999999996</v>
      </c>
      <c r="G61" s="73">
        <v>754.28666666666663</v>
      </c>
      <c r="H61" s="73">
        <v>945.40333333333331</v>
      </c>
      <c r="I61" s="73">
        <v>1136.52</v>
      </c>
      <c r="J61" s="73">
        <v>1327.6366666666668</v>
      </c>
      <c r="K61" s="73">
        <v>1518.7533333333333</v>
      </c>
      <c r="L61" s="3"/>
      <c r="M61" s="5">
        <v>20</v>
      </c>
      <c r="N61" s="73">
        <v>329.11333333333334</v>
      </c>
      <c r="O61" s="73">
        <v>386.43</v>
      </c>
      <c r="P61" s="73">
        <v>443.74666666666667</v>
      </c>
      <c r="Q61" s="73">
        <v>501.06333333333333</v>
      </c>
      <c r="R61" s="73">
        <v>558.38</v>
      </c>
      <c r="S61" s="73">
        <v>745.42000000000007</v>
      </c>
      <c r="T61" s="73">
        <v>932.46</v>
      </c>
      <c r="U61" s="73">
        <v>1119.5</v>
      </c>
      <c r="V61" s="73">
        <v>1306.54</v>
      </c>
      <c r="W61" s="73">
        <v>1493.58</v>
      </c>
      <c r="X61" s="21"/>
      <c r="Y61" s="6">
        <v>20</v>
      </c>
      <c r="Z61" s="44">
        <f t="shared" si="6"/>
        <v>-0.68333333333333712</v>
      </c>
      <c r="AA61" s="44">
        <f t="shared" si="6"/>
        <v>-1.7099999999999795</v>
      </c>
      <c r="AB61" s="44">
        <f t="shared" si="6"/>
        <v>-2.7366666666666219</v>
      </c>
      <c r="AC61" s="44">
        <f t="shared" si="6"/>
        <v>-3.7633333333333212</v>
      </c>
      <c r="AD61" s="44">
        <f t="shared" si="6"/>
        <v>-4.7899999999999636</v>
      </c>
      <c r="AE61" s="44">
        <f t="shared" si="6"/>
        <v>-8.8666666666665606</v>
      </c>
      <c r="AF61" s="44">
        <f t="shared" si="6"/>
        <v>-12.943333333333271</v>
      </c>
      <c r="AG61" s="44">
        <f t="shared" si="6"/>
        <v>-17.019999999999982</v>
      </c>
      <c r="AH61" s="44">
        <f t="shared" si="6"/>
        <v>-21.096666666666806</v>
      </c>
      <c r="AI61" s="44">
        <f t="shared" si="6"/>
        <v>-25.173333333333403</v>
      </c>
      <c r="AJ61" s="44">
        <f t="shared" si="7"/>
        <v>-9.878333333333325</v>
      </c>
    </row>
    <row r="62" spans="1:36" x14ac:dyDescent="0.25">
      <c r="A62" s="5">
        <v>21</v>
      </c>
      <c r="B62" s="73">
        <v>329.79666666666668</v>
      </c>
      <c r="C62" s="73">
        <v>388.14</v>
      </c>
      <c r="D62" s="73">
        <v>446.48333333333329</v>
      </c>
      <c r="E62" s="73">
        <v>504.82666666666665</v>
      </c>
      <c r="F62" s="73">
        <v>563.16999999999996</v>
      </c>
      <c r="G62" s="73">
        <v>754.28666666666663</v>
      </c>
      <c r="H62" s="73">
        <v>945.40333333333331</v>
      </c>
      <c r="I62" s="73">
        <v>1136.52</v>
      </c>
      <c r="J62" s="73">
        <v>1327.6366666666668</v>
      </c>
      <c r="K62" s="73">
        <v>1518.7533333333333</v>
      </c>
      <c r="L62" s="3"/>
      <c r="M62" s="5">
        <v>21</v>
      </c>
      <c r="N62" s="73">
        <v>329.11333333333334</v>
      </c>
      <c r="O62" s="73">
        <v>386.43</v>
      </c>
      <c r="P62" s="73">
        <v>443.74666666666667</v>
      </c>
      <c r="Q62" s="73">
        <v>501.06333333333333</v>
      </c>
      <c r="R62" s="73">
        <v>558.38</v>
      </c>
      <c r="S62" s="73">
        <v>745.42000000000007</v>
      </c>
      <c r="T62" s="73">
        <v>932.46</v>
      </c>
      <c r="U62" s="73">
        <v>1119.5</v>
      </c>
      <c r="V62" s="73">
        <v>1306.54</v>
      </c>
      <c r="W62" s="73">
        <v>1493.58</v>
      </c>
      <c r="X62" s="21"/>
      <c r="Y62" s="6">
        <v>21</v>
      </c>
      <c r="Z62" s="44">
        <f t="shared" si="6"/>
        <v>-0.68333333333333712</v>
      </c>
      <c r="AA62" s="44">
        <f t="shared" si="6"/>
        <v>-1.7099999999999795</v>
      </c>
      <c r="AB62" s="44">
        <f t="shared" si="6"/>
        <v>-2.7366666666666219</v>
      </c>
      <c r="AC62" s="44">
        <f t="shared" si="6"/>
        <v>-3.7633333333333212</v>
      </c>
      <c r="AD62" s="44">
        <f t="shared" si="6"/>
        <v>-4.7899999999999636</v>
      </c>
      <c r="AE62" s="44">
        <f t="shared" si="6"/>
        <v>-8.8666666666665606</v>
      </c>
      <c r="AF62" s="44">
        <f t="shared" si="6"/>
        <v>-12.943333333333271</v>
      </c>
      <c r="AG62" s="44">
        <f t="shared" si="6"/>
        <v>-17.019999999999982</v>
      </c>
      <c r="AH62" s="44">
        <f t="shared" si="6"/>
        <v>-21.096666666666806</v>
      </c>
      <c r="AI62" s="44">
        <f t="shared" si="6"/>
        <v>-25.173333333333403</v>
      </c>
      <c r="AJ62" s="44">
        <f t="shared" si="7"/>
        <v>-9.878333333333325</v>
      </c>
    </row>
    <row r="63" spans="1:36" x14ac:dyDescent="0.25">
      <c r="A63" s="5">
        <v>22</v>
      </c>
      <c r="B63" s="73">
        <v>329.79666666666668</v>
      </c>
      <c r="C63" s="73">
        <v>388.14</v>
      </c>
      <c r="D63" s="73">
        <v>446.48333333333329</v>
      </c>
      <c r="E63" s="73">
        <v>504.82666666666665</v>
      </c>
      <c r="F63" s="73">
        <v>563.16999999999996</v>
      </c>
      <c r="G63" s="73">
        <v>754.28666666666663</v>
      </c>
      <c r="H63" s="73">
        <v>945.40333333333331</v>
      </c>
      <c r="I63" s="73">
        <v>1136.52</v>
      </c>
      <c r="J63" s="73">
        <v>1327.6366666666668</v>
      </c>
      <c r="K63" s="73">
        <v>1518.7533333333333</v>
      </c>
      <c r="L63" s="3"/>
      <c r="M63" s="5">
        <v>22</v>
      </c>
      <c r="N63" s="73">
        <v>329.11333333333334</v>
      </c>
      <c r="O63" s="73">
        <v>386.43</v>
      </c>
      <c r="P63" s="73">
        <v>443.74666666666667</v>
      </c>
      <c r="Q63" s="73">
        <v>501.06333333333333</v>
      </c>
      <c r="R63" s="73">
        <v>558.38</v>
      </c>
      <c r="S63" s="73">
        <v>745.42000000000007</v>
      </c>
      <c r="T63" s="73">
        <v>932.46</v>
      </c>
      <c r="U63" s="73">
        <v>1119.5</v>
      </c>
      <c r="V63" s="73">
        <v>1306.54</v>
      </c>
      <c r="W63" s="73">
        <v>1493.58</v>
      </c>
      <c r="X63" s="21"/>
      <c r="Y63" s="6">
        <v>22</v>
      </c>
      <c r="Z63" s="44">
        <f t="shared" si="6"/>
        <v>-0.68333333333333712</v>
      </c>
      <c r="AA63" s="44">
        <f t="shared" si="6"/>
        <v>-1.7099999999999795</v>
      </c>
      <c r="AB63" s="44">
        <f t="shared" si="6"/>
        <v>-2.7366666666666219</v>
      </c>
      <c r="AC63" s="44">
        <f t="shared" si="6"/>
        <v>-3.7633333333333212</v>
      </c>
      <c r="AD63" s="44">
        <f t="shared" si="6"/>
        <v>-4.7899999999999636</v>
      </c>
      <c r="AE63" s="44">
        <f t="shared" si="6"/>
        <v>-8.8666666666665606</v>
      </c>
      <c r="AF63" s="44">
        <f t="shared" si="6"/>
        <v>-12.943333333333271</v>
      </c>
      <c r="AG63" s="44">
        <f t="shared" si="6"/>
        <v>-17.019999999999982</v>
      </c>
      <c r="AH63" s="44">
        <f t="shared" si="6"/>
        <v>-21.096666666666806</v>
      </c>
      <c r="AI63" s="44">
        <f t="shared" si="6"/>
        <v>-25.173333333333403</v>
      </c>
      <c r="AJ63" s="44">
        <f t="shared" si="7"/>
        <v>-9.878333333333325</v>
      </c>
    </row>
    <row r="64" spans="1:36" x14ac:dyDescent="0.25">
      <c r="A64" s="5">
        <v>23</v>
      </c>
      <c r="B64" s="73">
        <v>329.79666666666668</v>
      </c>
      <c r="C64" s="73">
        <v>388.14</v>
      </c>
      <c r="D64" s="73">
        <v>446.48333333333329</v>
      </c>
      <c r="E64" s="73">
        <v>504.82666666666665</v>
      </c>
      <c r="F64" s="73">
        <v>563.16999999999996</v>
      </c>
      <c r="G64" s="73">
        <v>754.28666666666663</v>
      </c>
      <c r="H64" s="73">
        <v>945.40333333333331</v>
      </c>
      <c r="I64" s="73">
        <v>1136.52</v>
      </c>
      <c r="J64" s="73">
        <v>1327.6366666666668</v>
      </c>
      <c r="K64" s="73">
        <v>1518.7533333333333</v>
      </c>
      <c r="L64" s="3"/>
      <c r="M64" s="5">
        <v>23</v>
      </c>
      <c r="N64" s="73">
        <v>329.11333333333334</v>
      </c>
      <c r="O64" s="73">
        <v>386.43</v>
      </c>
      <c r="P64" s="73">
        <v>443.74666666666667</v>
      </c>
      <c r="Q64" s="73">
        <v>501.06333333333333</v>
      </c>
      <c r="R64" s="73">
        <v>558.38</v>
      </c>
      <c r="S64" s="73">
        <v>745.42000000000007</v>
      </c>
      <c r="T64" s="73">
        <v>932.46</v>
      </c>
      <c r="U64" s="73">
        <v>1119.5</v>
      </c>
      <c r="V64" s="73">
        <v>1306.54</v>
      </c>
      <c r="W64" s="73">
        <v>1493.58</v>
      </c>
      <c r="X64" s="21"/>
      <c r="Y64" s="6">
        <v>23</v>
      </c>
      <c r="Z64" s="44">
        <f t="shared" si="6"/>
        <v>-0.68333333333333712</v>
      </c>
      <c r="AA64" s="44">
        <f t="shared" si="6"/>
        <v>-1.7099999999999795</v>
      </c>
      <c r="AB64" s="44">
        <f t="shared" si="6"/>
        <v>-2.7366666666666219</v>
      </c>
      <c r="AC64" s="44">
        <f t="shared" si="6"/>
        <v>-3.7633333333333212</v>
      </c>
      <c r="AD64" s="44">
        <f t="shared" si="6"/>
        <v>-4.7899999999999636</v>
      </c>
      <c r="AE64" s="44">
        <f t="shared" si="6"/>
        <v>-8.8666666666665606</v>
      </c>
      <c r="AF64" s="44">
        <f t="shared" si="6"/>
        <v>-12.943333333333271</v>
      </c>
      <c r="AG64" s="44">
        <f t="shared" si="6"/>
        <v>-17.019999999999982</v>
      </c>
      <c r="AH64" s="44">
        <f t="shared" si="6"/>
        <v>-21.096666666666806</v>
      </c>
      <c r="AI64" s="44">
        <f t="shared" si="6"/>
        <v>-25.173333333333403</v>
      </c>
      <c r="AJ64" s="44">
        <f t="shared" si="7"/>
        <v>-9.878333333333325</v>
      </c>
    </row>
    <row r="65" spans="1:36" x14ac:dyDescent="0.25">
      <c r="A65" s="5">
        <v>24</v>
      </c>
      <c r="B65" s="73">
        <v>329.79666666666668</v>
      </c>
      <c r="C65" s="73">
        <v>388.14</v>
      </c>
      <c r="D65" s="73">
        <v>446.48333333333329</v>
      </c>
      <c r="E65" s="73">
        <v>504.82666666666665</v>
      </c>
      <c r="F65" s="73">
        <v>563.16999999999996</v>
      </c>
      <c r="G65" s="73">
        <v>754.28666666666663</v>
      </c>
      <c r="H65" s="73">
        <v>945.40333333333331</v>
      </c>
      <c r="I65" s="73">
        <v>1136.52</v>
      </c>
      <c r="J65" s="73">
        <v>1327.6366666666668</v>
      </c>
      <c r="K65" s="73">
        <v>1518.7533333333333</v>
      </c>
      <c r="L65" s="3"/>
      <c r="M65" s="5">
        <v>24</v>
      </c>
      <c r="N65" s="73">
        <v>329.11333333333334</v>
      </c>
      <c r="O65" s="73">
        <v>386.43</v>
      </c>
      <c r="P65" s="73">
        <v>443.74666666666667</v>
      </c>
      <c r="Q65" s="73">
        <v>501.06333333333333</v>
      </c>
      <c r="R65" s="73">
        <v>558.38</v>
      </c>
      <c r="S65" s="73">
        <v>745.42000000000007</v>
      </c>
      <c r="T65" s="73">
        <v>932.46</v>
      </c>
      <c r="U65" s="73">
        <v>1119.5</v>
      </c>
      <c r="V65" s="73">
        <v>1306.54</v>
      </c>
      <c r="W65" s="73">
        <v>1493.58</v>
      </c>
      <c r="X65" s="21"/>
      <c r="Y65" s="6">
        <v>24</v>
      </c>
      <c r="Z65" s="44">
        <f t="shared" si="6"/>
        <v>-0.68333333333333712</v>
      </c>
      <c r="AA65" s="44">
        <f t="shared" si="6"/>
        <v>-1.7099999999999795</v>
      </c>
      <c r="AB65" s="44">
        <f t="shared" si="6"/>
        <v>-2.7366666666666219</v>
      </c>
      <c r="AC65" s="44">
        <f t="shared" si="6"/>
        <v>-3.7633333333333212</v>
      </c>
      <c r="AD65" s="44">
        <f t="shared" si="6"/>
        <v>-4.7899999999999636</v>
      </c>
      <c r="AE65" s="44">
        <f t="shared" si="6"/>
        <v>-8.8666666666665606</v>
      </c>
      <c r="AF65" s="44">
        <f t="shared" si="6"/>
        <v>-12.943333333333271</v>
      </c>
      <c r="AG65" s="44">
        <f t="shared" si="6"/>
        <v>-17.019999999999982</v>
      </c>
      <c r="AH65" s="44">
        <f t="shared" si="6"/>
        <v>-21.096666666666806</v>
      </c>
      <c r="AI65" s="44">
        <f t="shared" si="6"/>
        <v>-25.173333333333403</v>
      </c>
      <c r="AJ65" s="44">
        <f t="shared" si="7"/>
        <v>-9.878333333333325</v>
      </c>
    </row>
    <row r="66" spans="1:36" x14ac:dyDescent="0.25">
      <c r="A66" s="5">
        <v>25</v>
      </c>
      <c r="B66" s="73">
        <v>329.79666666666668</v>
      </c>
      <c r="C66" s="73">
        <v>388.14</v>
      </c>
      <c r="D66" s="73">
        <v>446.48333333333329</v>
      </c>
      <c r="E66" s="73">
        <v>504.82666666666665</v>
      </c>
      <c r="F66" s="73">
        <v>563.16999999999996</v>
      </c>
      <c r="G66" s="73">
        <v>754.28666666666663</v>
      </c>
      <c r="H66" s="73">
        <v>945.40333333333331</v>
      </c>
      <c r="I66" s="73">
        <v>1136.52</v>
      </c>
      <c r="J66" s="73">
        <v>1327.6366666666668</v>
      </c>
      <c r="K66" s="73">
        <v>1518.7533333333333</v>
      </c>
      <c r="L66" s="3"/>
      <c r="M66" s="5">
        <v>25</v>
      </c>
      <c r="N66" s="73">
        <v>329.11333333333334</v>
      </c>
      <c r="O66" s="73">
        <v>386.43</v>
      </c>
      <c r="P66" s="73">
        <v>443.74666666666667</v>
      </c>
      <c r="Q66" s="73">
        <v>501.06333333333333</v>
      </c>
      <c r="R66" s="73">
        <v>558.38</v>
      </c>
      <c r="S66" s="73">
        <v>745.42000000000007</v>
      </c>
      <c r="T66" s="73">
        <v>932.46</v>
      </c>
      <c r="U66" s="73">
        <v>1119.5</v>
      </c>
      <c r="V66" s="73">
        <v>1306.54</v>
      </c>
      <c r="W66" s="73">
        <v>1493.58</v>
      </c>
      <c r="X66" s="21"/>
      <c r="Y66" s="6">
        <v>25</v>
      </c>
      <c r="Z66" s="44">
        <f t="shared" si="6"/>
        <v>-0.68333333333333712</v>
      </c>
      <c r="AA66" s="44">
        <f t="shared" si="6"/>
        <v>-1.7099999999999795</v>
      </c>
      <c r="AB66" s="44">
        <f t="shared" si="6"/>
        <v>-2.7366666666666219</v>
      </c>
      <c r="AC66" s="44">
        <f t="shared" si="6"/>
        <v>-3.7633333333333212</v>
      </c>
      <c r="AD66" s="44">
        <f t="shared" si="6"/>
        <v>-4.7899999999999636</v>
      </c>
      <c r="AE66" s="44">
        <f t="shared" si="6"/>
        <v>-8.8666666666665606</v>
      </c>
      <c r="AF66" s="44">
        <f t="shared" si="6"/>
        <v>-12.943333333333271</v>
      </c>
      <c r="AG66" s="44">
        <f t="shared" si="6"/>
        <v>-17.019999999999982</v>
      </c>
      <c r="AH66" s="44">
        <f t="shared" si="6"/>
        <v>-21.096666666666806</v>
      </c>
      <c r="AI66" s="44">
        <f t="shared" si="6"/>
        <v>-25.173333333333403</v>
      </c>
      <c r="AJ66" s="44">
        <f t="shared" si="7"/>
        <v>-9.878333333333325</v>
      </c>
    </row>
    <row r="67" spans="1:36" x14ac:dyDescent="0.25">
      <c r="A67" s="5">
        <v>26</v>
      </c>
      <c r="B67" s="73">
        <v>329.79666666666668</v>
      </c>
      <c r="C67" s="73">
        <v>388.14</v>
      </c>
      <c r="D67" s="73">
        <v>446.48333333333329</v>
      </c>
      <c r="E67" s="73">
        <v>504.82666666666665</v>
      </c>
      <c r="F67" s="73">
        <v>563.16999999999996</v>
      </c>
      <c r="G67" s="73">
        <v>754.28666666666663</v>
      </c>
      <c r="H67" s="73">
        <v>945.40333333333331</v>
      </c>
      <c r="I67" s="73">
        <v>1136.52</v>
      </c>
      <c r="J67" s="73">
        <v>1327.6366666666668</v>
      </c>
      <c r="K67" s="73">
        <v>1518.7533333333333</v>
      </c>
      <c r="L67" s="3"/>
      <c r="M67" s="5">
        <v>26</v>
      </c>
      <c r="N67" s="73">
        <v>329.11333333333334</v>
      </c>
      <c r="O67" s="73">
        <v>386.43</v>
      </c>
      <c r="P67" s="73">
        <v>443.74666666666667</v>
      </c>
      <c r="Q67" s="73">
        <v>501.06333333333333</v>
      </c>
      <c r="R67" s="73">
        <v>558.38</v>
      </c>
      <c r="S67" s="73">
        <v>745.42000000000007</v>
      </c>
      <c r="T67" s="73">
        <v>932.46</v>
      </c>
      <c r="U67" s="73">
        <v>1119.5</v>
      </c>
      <c r="V67" s="73">
        <v>1306.54</v>
      </c>
      <c r="W67" s="73">
        <v>1493.58</v>
      </c>
      <c r="X67" s="21"/>
      <c r="Y67" s="6">
        <v>26</v>
      </c>
      <c r="Z67" s="44">
        <f t="shared" si="6"/>
        <v>-0.68333333333333712</v>
      </c>
      <c r="AA67" s="44">
        <f t="shared" si="6"/>
        <v>-1.7099999999999795</v>
      </c>
      <c r="AB67" s="44">
        <f t="shared" si="6"/>
        <v>-2.7366666666666219</v>
      </c>
      <c r="AC67" s="44">
        <f t="shared" si="6"/>
        <v>-3.7633333333333212</v>
      </c>
      <c r="AD67" s="44">
        <f t="shared" si="6"/>
        <v>-4.7899999999999636</v>
      </c>
      <c r="AE67" s="44">
        <f t="shared" ref="AE67:AI72" si="8">S67-G67</f>
        <v>-8.8666666666665606</v>
      </c>
      <c r="AF67" s="44">
        <f t="shared" si="8"/>
        <v>-12.943333333333271</v>
      </c>
      <c r="AG67" s="44">
        <f t="shared" si="8"/>
        <v>-17.019999999999982</v>
      </c>
      <c r="AH67" s="44">
        <f t="shared" si="8"/>
        <v>-21.096666666666806</v>
      </c>
      <c r="AI67" s="44">
        <f t="shared" si="8"/>
        <v>-25.173333333333403</v>
      </c>
      <c r="AJ67" s="44">
        <f t="shared" si="7"/>
        <v>-9.878333333333325</v>
      </c>
    </row>
    <row r="68" spans="1:36" x14ac:dyDescent="0.25">
      <c r="A68" s="5">
        <v>27</v>
      </c>
      <c r="B68" s="73">
        <v>329.79666666666668</v>
      </c>
      <c r="C68" s="73">
        <v>388.14</v>
      </c>
      <c r="D68" s="73">
        <v>446.48333333333329</v>
      </c>
      <c r="E68" s="73">
        <v>504.82666666666665</v>
      </c>
      <c r="F68" s="73">
        <v>563.16999999999996</v>
      </c>
      <c r="G68" s="73">
        <v>754.28666666666663</v>
      </c>
      <c r="H68" s="73">
        <v>945.40333333333331</v>
      </c>
      <c r="I68" s="73">
        <v>1136.52</v>
      </c>
      <c r="J68" s="73">
        <v>1327.6366666666668</v>
      </c>
      <c r="K68" s="73">
        <v>1518.7533333333333</v>
      </c>
      <c r="L68" s="3"/>
      <c r="M68" s="5">
        <v>27</v>
      </c>
      <c r="N68" s="73">
        <v>329.11333333333334</v>
      </c>
      <c r="O68" s="73">
        <v>386.43</v>
      </c>
      <c r="P68" s="73">
        <v>443.74666666666667</v>
      </c>
      <c r="Q68" s="73">
        <v>501.06333333333333</v>
      </c>
      <c r="R68" s="73">
        <v>558.38</v>
      </c>
      <c r="S68" s="73">
        <v>745.42000000000007</v>
      </c>
      <c r="T68" s="73">
        <v>932.46</v>
      </c>
      <c r="U68" s="73">
        <v>1119.5</v>
      </c>
      <c r="V68" s="73">
        <v>1306.54</v>
      </c>
      <c r="W68" s="73">
        <v>1493.58</v>
      </c>
      <c r="X68" s="21"/>
      <c r="Y68" s="6">
        <v>27</v>
      </c>
      <c r="Z68" s="44">
        <f t="shared" ref="Z68:AG72" si="9">N68-B68</f>
        <v>-0.68333333333333712</v>
      </c>
      <c r="AA68" s="44">
        <f t="shared" si="9"/>
        <v>-1.7099999999999795</v>
      </c>
      <c r="AB68" s="44">
        <f t="shared" si="9"/>
        <v>-2.7366666666666219</v>
      </c>
      <c r="AC68" s="44">
        <f t="shared" si="9"/>
        <v>-3.7633333333333212</v>
      </c>
      <c r="AD68" s="44">
        <f t="shared" si="9"/>
        <v>-4.7899999999999636</v>
      </c>
      <c r="AE68" s="44">
        <f t="shared" si="8"/>
        <v>-8.8666666666665606</v>
      </c>
      <c r="AF68" s="44">
        <f t="shared" si="8"/>
        <v>-12.943333333333271</v>
      </c>
      <c r="AG68" s="44">
        <f t="shared" si="8"/>
        <v>-17.019999999999982</v>
      </c>
      <c r="AH68" s="44">
        <f t="shared" si="8"/>
        <v>-21.096666666666806</v>
      </c>
      <c r="AI68" s="44">
        <f t="shared" si="8"/>
        <v>-25.173333333333403</v>
      </c>
      <c r="AJ68" s="44">
        <f t="shared" si="7"/>
        <v>-9.878333333333325</v>
      </c>
    </row>
    <row r="69" spans="1:36" x14ac:dyDescent="0.25">
      <c r="A69" s="5">
        <v>28</v>
      </c>
      <c r="B69" s="73">
        <v>329.79666666666668</v>
      </c>
      <c r="C69" s="73">
        <v>388.14</v>
      </c>
      <c r="D69" s="73">
        <v>446.48333333333329</v>
      </c>
      <c r="E69" s="73">
        <v>504.82666666666665</v>
      </c>
      <c r="F69" s="73">
        <v>563.16999999999996</v>
      </c>
      <c r="G69" s="73">
        <v>754.28666666666663</v>
      </c>
      <c r="H69" s="73">
        <v>945.40333333333331</v>
      </c>
      <c r="I69" s="73">
        <v>1136.52</v>
      </c>
      <c r="J69" s="73">
        <v>1327.6366666666668</v>
      </c>
      <c r="K69" s="73">
        <v>1518.7533333333333</v>
      </c>
      <c r="L69" s="3"/>
      <c r="M69" s="5">
        <v>28</v>
      </c>
      <c r="N69" s="73">
        <v>329.11333333333334</v>
      </c>
      <c r="O69" s="73">
        <v>386.43</v>
      </c>
      <c r="P69" s="73">
        <v>443.74666666666667</v>
      </c>
      <c r="Q69" s="73">
        <v>501.06333333333333</v>
      </c>
      <c r="R69" s="73">
        <v>558.38</v>
      </c>
      <c r="S69" s="73">
        <v>745.42000000000007</v>
      </c>
      <c r="T69" s="73">
        <v>932.46</v>
      </c>
      <c r="U69" s="73">
        <v>1119.5</v>
      </c>
      <c r="V69" s="73">
        <v>1306.54</v>
      </c>
      <c r="W69" s="73">
        <v>1493.58</v>
      </c>
      <c r="X69" s="21"/>
      <c r="Y69" s="6">
        <v>28</v>
      </c>
      <c r="Z69" s="44">
        <f t="shared" si="9"/>
        <v>-0.68333333333333712</v>
      </c>
      <c r="AA69" s="44">
        <f t="shared" si="9"/>
        <v>-1.7099999999999795</v>
      </c>
      <c r="AB69" s="44">
        <f t="shared" si="9"/>
        <v>-2.7366666666666219</v>
      </c>
      <c r="AC69" s="44">
        <f t="shared" si="9"/>
        <v>-3.7633333333333212</v>
      </c>
      <c r="AD69" s="44">
        <f t="shared" si="9"/>
        <v>-4.7899999999999636</v>
      </c>
      <c r="AE69" s="44">
        <f t="shared" si="8"/>
        <v>-8.8666666666665606</v>
      </c>
      <c r="AF69" s="44">
        <f t="shared" si="8"/>
        <v>-12.943333333333271</v>
      </c>
      <c r="AG69" s="44">
        <f t="shared" si="8"/>
        <v>-17.019999999999982</v>
      </c>
      <c r="AH69" s="44">
        <f t="shared" si="8"/>
        <v>-21.096666666666806</v>
      </c>
      <c r="AI69" s="44">
        <f t="shared" si="8"/>
        <v>-25.173333333333403</v>
      </c>
      <c r="AJ69" s="44">
        <f t="shared" si="7"/>
        <v>-9.878333333333325</v>
      </c>
    </row>
    <row r="70" spans="1:36" x14ac:dyDescent="0.25">
      <c r="A70" s="5">
        <v>29</v>
      </c>
      <c r="B70" s="73">
        <v>329.79666666666668</v>
      </c>
      <c r="C70" s="73">
        <v>388.14</v>
      </c>
      <c r="D70" s="73">
        <v>446.48333333333329</v>
      </c>
      <c r="E70" s="73">
        <v>504.82666666666665</v>
      </c>
      <c r="F70" s="73">
        <v>563.16999999999996</v>
      </c>
      <c r="G70" s="73">
        <v>754.28666666666663</v>
      </c>
      <c r="H70" s="73">
        <v>945.40333333333331</v>
      </c>
      <c r="I70" s="73">
        <v>1136.52</v>
      </c>
      <c r="J70" s="73">
        <v>1327.6366666666668</v>
      </c>
      <c r="K70" s="73">
        <v>1518.7533333333333</v>
      </c>
      <c r="L70" s="3"/>
      <c r="M70" s="5">
        <v>29</v>
      </c>
      <c r="N70" s="73">
        <v>329.11333333333334</v>
      </c>
      <c r="O70" s="73">
        <v>386.43</v>
      </c>
      <c r="P70" s="73">
        <v>443.74666666666667</v>
      </c>
      <c r="Q70" s="73">
        <v>501.06333333333333</v>
      </c>
      <c r="R70" s="73">
        <v>558.38</v>
      </c>
      <c r="S70" s="73">
        <v>745.42000000000007</v>
      </c>
      <c r="T70" s="73">
        <v>932.46</v>
      </c>
      <c r="U70" s="73">
        <v>1119.5</v>
      </c>
      <c r="V70" s="73">
        <v>1306.54</v>
      </c>
      <c r="W70" s="73">
        <v>1493.58</v>
      </c>
      <c r="X70" s="21"/>
      <c r="Y70" s="6">
        <v>29</v>
      </c>
      <c r="Z70" s="44">
        <f t="shared" si="9"/>
        <v>-0.68333333333333712</v>
      </c>
      <c r="AA70" s="44">
        <f t="shared" si="9"/>
        <v>-1.7099999999999795</v>
      </c>
      <c r="AB70" s="44">
        <f t="shared" si="9"/>
        <v>-2.7366666666666219</v>
      </c>
      <c r="AC70" s="44">
        <f t="shared" si="9"/>
        <v>-3.7633333333333212</v>
      </c>
      <c r="AD70" s="44">
        <f t="shared" si="9"/>
        <v>-4.7899999999999636</v>
      </c>
      <c r="AE70" s="44">
        <f t="shared" si="8"/>
        <v>-8.8666666666665606</v>
      </c>
      <c r="AF70" s="44">
        <f t="shared" si="8"/>
        <v>-12.943333333333271</v>
      </c>
      <c r="AG70" s="44">
        <f t="shared" si="8"/>
        <v>-17.019999999999982</v>
      </c>
      <c r="AH70" s="44">
        <f t="shared" si="8"/>
        <v>-21.096666666666806</v>
      </c>
      <c r="AI70" s="44">
        <f t="shared" si="8"/>
        <v>-25.173333333333403</v>
      </c>
      <c r="AJ70" s="44">
        <f t="shared" si="7"/>
        <v>-9.878333333333325</v>
      </c>
    </row>
    <row r="71" spans="1:36" x14ac:dyDescent="0.25">
      <c r="A71" s="5">
        <v>30</v>
      </c>
      <c r="B71" s="73">
        <v>329.79666666666668</v>
      </c>
      <c r="C71" s="73">
        <v>388.14</v>
      </c>
      <c r="D71" s="73">
        <v>446.48333333333329</v>
      </c>
      <c r="E71" s="73">
        <v>504.82666666666665</v>
      </c>
      <c r="F71" s="73">
        <v>563.16999999999996</v>
      </c>
      <c r="G71" s="73">
        <v>754.28666666666663</v>
      </c>
      <c r="H71" s="73">
        <v>945.40333333333331</v>
      </c>
      <c r="I71" s="73">
        <v>1136.52</v>
      </c>
      <c r="J71" s="73">
        <v>1327.6366666666668</v>
      </c>
      <c r="K71" s="73">
        <v>1518.7533333333333</v>
      </c>
      <c r="L71" s="3"/>
      <c r="M71" s="5">
        <v>30</v>
      </c>
      <c r="N71" s="73">
        <v>329.11333333333334</v>
      </c>
      <c r="O71" s="73">
        <v>386.43</v>
      </c>
      <c r="P71" s="73">
        <v>443.74666666666667</v>
      </c>
      <c r="Q71" s="73">
        <v>501.06333333333333</v>
      </c>
      <c r="R71" s="73">
        <v>558.38</v>
      </c>
      <c r="S71" s="73">
        <v>745.42000000000007</v>
      </c>
      <c r="T71" s="73">
        <v>932.46</v>
      </c>
      <c r="U71" s="73">
        <v>1119.5</v>
      </c>
      <c r="V71" s="73">
        <v>1306.54</v>
      </c>
      <c r="W71" s="73">
        <v>1493.58</v>
      </c>
      <c r="X71" s="21"/>
      <c r="Y71" s="6">
        <v>30</v>
      </c>
      <c r="Z71" s="62">
        <f>N71-B71</f>
        <v>-0.68333333333333712</v>
      </c>
      <c r="AA71" s="62">
        <f>O71-C71</f>
        <v>-1.7099999999999795</v>
      </c>
      <c r="AB71" s="62">
        <f>P71-D71</f>
        <v>-2.7366666666666219</v>
      </c>
      <c r="AC71" s="62">
        <f t="shared" si="9"/>
        <v>-3.7633333333333212</v>
      </c>
      <c r="AD71" s="62">
        <f t="shared" si="9"/>
        <v>-4.7899999999999636</v>
      </c>
      <c r="AE71" s="62">
        <f t="shared" si="9"/>
        <v>-8.8666666666665606</v>
      </c>
      <c r="AF71" s="62">
        <f t="shared" si="9"/>
        <v>-12.943333333333271</v>
      </c>
      <c r="AG71" s="62">
        <f t="shared" si="9"/>
        <v>-17.019999999999982</v>
      </c>
      <c r="AH71" s="62">
        <f t="shared" si="8"/>
        <v>-21.096666666666806</v>
      </c>
      <c r="AI71" s="62">
        <f>W71-K71</f>
        <v>-25.173333333333403</v>
      </c>
      <c r="AJ71" s="44">
        <f t="shared" si="7"/>
        <v>-9.878333333333325</v>
      </c>
    </row>
    <row r="72" spans="1:36" x14ac:dyDescent="0.25">
      <c r="A72" s="9" t="s">
        <v>23</v>
      </c>
      <c r="B72" s="43">
        <f>AVERAGE(B42:B71)</f>
        <v>329.79666666666691</v>
      </c>
      <c r="C72" s="43">
        <f t="shared" ref="C72:K72" si="10">AVERAGE(C42:C71)</f>
        <v>388.13999999999993</v>
      </c>
      <c r="D72" s="43">
        <f t="shared" si="10"/>
        <v>446.48333333333346</v>
      </c>
      <c r="E72" s="43">
        <f t="shared" si="10"/>
        <v>504.82666666666643</v>
      </c>
      <c r="F72" s="43">
        <f t="shared" si="10"/>
        <v>563.16999999999996</v>
      </c>
      <c r="G72" s="43">
        <f t="shared" si="10"/>
        <v>754.28666666666675</v>
      </c>
      <c r="H72" s="43">
        <f t="shared" si="10"/>
        <v>945.40333333333285</v>
      </c>
      <c r="I72" s="43">
        <f t="shared" si="10"/>
        <v>1136.5200000000002</v>
      </c>
      <c r="J72" s="43">
        <f t="shared" si="10"/>
        <v>1327.6366666666661</v>
      </c>
      <c r="K72" s="43">
        <f t="shared" si="10"/>
        <v>1518.7533333333338</v>
      </c>
      <c r="L72" s="10"/>
      <c r="M72" s="9" t="s">
        <v>23</v>
      </c>
      <c r="N72" s="43">
        <f>AVERAGE(N42:N71)</f>
        <v>329.11333333333334</v>
      </c>
      <c r="O72" s="43">
        <f t="shared" ref="O72:W72" si="11">AVERAGE(O42:O71)</f>
        <v>386.43000000000018</v>
      </c>
      <c r="P72" s="43">
        <f t="shared" si="11"/>
        <v>443.74666666666656</v>
      </c>
      <c r="Q72" s="43">
        <f t="shared" si="11"/>
        <v>501.06333333333345</v>
      </c>
      <c r="R72" s="43">
        <f>AVERAGE(R42:R71)</f>
        <v>558.37999999999965</v>
      </c>
      <c r="S72" s="43">
        <f t="shared" si="11"/>
        <v>745.41999999999973</v>
      </c>
      <c r="T72" s="43">
        <f t="shared" si="11"/>
        <v>932.45999999999935</v>
      </c>
      <c r="U72" s="43">
        <f t="shared" si="11"/>
        <v>1119.5</v>
      </c>
      <c r="V72" s="43">
        <f t="shared" si="11"/>
        <v>1306.5400000000006</v>
      </c>
      <c r="W72" s="43">
        <f t="shared" si="11"/>
        <v>1493.5800000000011</v>
      </c>
      <c r="X72" s="14"/>
      <c r="Y72" s="108" t="s">
        <v>23</v>
      </c>
      <c r="Z72" s="62">
        <f t="shared" ref="Z72:AB72" si="12">N72-B72</f>
        <v>-0.6833333333335645</v>
      </c>
      <c r="AA72" s="62">
        <f t="shared" si="12"/>
        <v>-1.7099999999997522</v>
      </c>
      <c r="AB72" s="62">
        <f t="shared" si="12"/>
        <v>-2.7366666666669062</v>
      </c>
      <c r="AC72" s="62">
        <f t="shared" si="9"/>
        <v>-3.7633333333329801</v>
      </c>
      <c r="AD72" s="62">
        <f t="shared" si="9"/>
        <v>-4.7900000000003047</v>
      </c>
      <c r="AE72" s="62">
        <f t="shared" si="9"/>
        <v>-8.8666666666670153</v>
      </c>
      <c r="AF72" s="62">
        <f t="shared" si="9"/>
        <v>-12.943333333333499</v>
      </c>
      <c r="AG72" s="62">
        <f t="shared" si="9"/>
        <v>-17.020000000000209</v>
      </c>
      <c r="AH72" s="62">
        <f t="shared" si="8"/>
        <v>-21.096666666665442</v>
      </c>
      <c r="AI72" s="62">
        <f>W72-K72</f>
        <v>-25.173333333332721</v>
      </c>
      <c r="AJ72" s="44">
        <f t="shared" si="7"/>
        <v>-9.8783333333332397</v>
      </c>
    </row>
    <row r="73" spans="1:36" s="3" customFormat="1" x14ac:dyDescent="0.25">
      <c r="A73" s="1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0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1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</sheetData>
  <mergeCells count="6">
    <mergeCell ref="B2:K2"/>
    <mergeCell ref="B39:K39"/>
    <mergeCell ref="N2:W2"/>
    <mergeCell ref="N39:W39"/>
    <mergeCell ref="Z2:AI2"/>
    <mergeCell ref="Z39:AI39"/>
  </mergeCells>
  <pageMargins left="0.25" right="0.25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6"/>
  <sheetViews>
    <sheetView topLeftCell="B1" workbookViewId="0">
      <selection activeCell="M22" sqref="M22"/>
    </sheetView>
  </sheetViews>
  <sheetFormatPr defaultRowHeight="15" x14ac:dyDescent="0.25"/>
  <cols>
    <col min="1" max="1" width="12.42578125" customWidth="1"/>
    <col min="2" max="3" width="14.5703125" customWidth="1"/>
    <col min="4" max="4" width="5" customWidth="1"/>
    <col min="5" max="5" width="13.5703125" customWidth="1"/>
    <col min="6" max="6" width="15.5703125" customWidth="1"/>
    <col min="7" max="7" width="15.42578125" customWidth="1"/>
    <col min="8" max="8" width="6.42578125" customWidth="1"/>
    <col min="9" max="9" width="14.42578125" customWidth="1"/>
    <col min="10" max="10" width="20.5703125" customWidth="1"/>
    <col min="11" max="11" width="20.42578125" customWidth="1"/>
  </cols>
  <sheetData>
    <row r="1" spans="1:11" s="63" customFormat="1" x14ac:dyDescent="0.25">
      <c r="A1" s="70" t="s">
        <v>122</v>
      </c>
      <c r="B1" s="71"/>
      <c r="C1" s="71"/>
      <c r="E1" s="70" t="s">
        <v>136</v>
      </c>
      <c r="F1" s="71"/>
      <c r="G1" s="71"/>
      <c r="I1" s="66" t="s">
        <v>137</v>
      </c>
    </row>
    <row r="2" spans="1:11" x14ac:dyDescent="0.25">
      <c r="A2" s="38" t="s">
        <v>46</v>
      </c>
      <c r="B2" s="38" t="s">
        <v>47</v>
      </c>
      <c r="C2" s="39" t="s">
        <v>48</v>
      </c>
      <c r="D2" s="3"/>
      <c r="E2" s="38" t="s">
        <v>46</v>
      </c>
      <c r="F2" s="38" t="s">
        <v>47</v>
      </c>
      <c r="G2" s="39" t="s">
        <v>48</v>
      </c>
      <c r="H2" s="3"/>
      <c r="I2" s="38" t="s">
        <v>46</v>
      </c>
      <c r="J2" s="38" t="s">
        <v>47</v>
      </c>
      <c r="K2" s="39" t="s">
        <v>48</v>
      </c>
    </row>
    <row r="3" spans="1:11" x14ac:dyDescent="0.25">
      <c r="A3" s="109" t="s">
        <v>49</v>
      </c>
      <c r="B3" s="109" t="s">
        <v>21</v>
      </c>
      <c r="C3" s="38" t="s">
        <v>21</v>
      </c>
      <c r="D3" s="3"/>
      <c r="E3" s="109" t="s">
        <v>49</v>
      </c>
      <c r="F3" s="109" t="s">
        <v>21</v>
      </c>
      <c r="G3" s="38" t="s">
        <v>21</v>
      </c>
      <c r="H3" s="3"/>
      <c r="I3" s="109" t="s">
        <v>49</v>
      </c>
      <c r="J3" s="109" t="s">
        <v>21</v>
      </c>
      <c r="K3" s="38" t="s">
        <v>21</v>
      </c>
    </row>
    <row r="4" spans="1:11" x14ac:dyDescent="0.25">
      <c r="A4" s="109" t="s">
        <v>24</v>
      </c>
      <c r="B4" s="44">
        <v>16.632816713775998</v>
      </c>
      <c r="C4" s="44">
        <v>19.995023474943999</v>
      </c>
      <c r="D4" s="3"/>
      <c r="E4" s="109" t="s">
        <v>24</v>
      </c>
      <c r="F4" s="44">
        <v>24.966744228252001</v>
      </c>
      <c r="G4" s="125">
        <v>20.113002185924</v>
      </c>
      <c r="H4" s="3"/>
      <c r="I4" s="109" t="s">
        <v>24</v>
      </c>
      <c r="J4" s="36">
        <f>F4-B4</f>
        <v>8.3339275144760023</v>
      </c>
      <c r="K4" s="36">
        <f>G4-C4</f>
        <v>0.11797871098000101</v>
      </c>
    </row>
    <row r="5" spans="1:11" x14ac:dyDescent="0.25">
      <c r="A5" s="109" t="s">
        <v>25</v>
      </c>
      <c r="B5" s="44">
        <v>20.754344444015</v>
      </c>
      <c r="C5" s="44">
        <v>24.980163245332001</v>
      </c>
      <c r="D5" s="3"/>
      <c r="E5" s="109" t="s">
        <v>25</v>
      </c>
      <c r="F5" s="44">
        <v>31.097319358674</v>
      </c>
      <c r="G5" s="125">
        <v>25.110507148307001</v>
      </c>
      <c r="H5" s="3"/>
      <c r="I5" s="109" t="s">
        <v>25</v>
      </c>
      <c r="J5" s="36">
        <f t="shared" ref="J5:K35" si="0">F5-B5</f>
        <v>10.342974914658999</v>
      </c>
      <c r="K5" s="36">
        <f t="shared" si="0"/>
        <v>0.13034390297499954</v>
      </c>
    </row>
    <row r="6" spans="1:11" x14ac:dyDescent="0.25">
      <c r="A6" s="109">
        <v>1</v>
      </c>
      <c r="B6" s="44">
        <v>16.87089052084</v>
      </c>
      <c r="C6" s="44">
        <v>27.467037398521999</v>
      </c>
      <c r="D6" s="3"/>
      <c r="E6" s="109">
        <v>1</v>
      </c>
      <c r="F6" s="44">
        <v>25.260828646716998</v>
      </c>
      <c r="G6" s="125">
        <v>27.416831240495</v>
      </c>
      <c r="H6" s="3"/>
      <c r="I6" s="109">
        <v>1</v>
      </c>
      <c r="J6" s="36">
        <f t="shared" si="0"/>
        <v>8.3899381258769985</v>
      </c>
      <c r="K6" s="36">
        <f t="shared" si="0"/>
        <v>-5.0206158026998793E-2</v>
      </c>
    </row>
    <row r="7" spans="1:11" x14ac:dyDescent="0.25">
      <c r="A7" s="109">
        <v>2</v>
      </c>
      <c r="B7" s="44">
        <v>14.134385939202</v>
      </c>
      <c r="C7" s="44">
        <v>29.766419504666999</v>
      </c>
      <c r="D7" s="3"/>
      <c r="E7" s="109">
        <v>2</v>
      </c>
      <c r="F7" s="44">
        <v>23.236719864687</v>
      </c>
      <c r="G7" s="125">
        <v>29.328927025891002</v>
      </c>
      <c r="H7" s="3"/>
      <c r="I7" s="109">
        <v>2</v>
      </c>
      <c r="J7" s="36">
        <f t="shared" si="0"/>
        <v>9.1023339254850004</v>
      </c>
      <c r="K7" s="36">
        <f t="shared" si="0"/>
        <v>-0.43749247877599728</v>
      </c>
    </row>
    <row r="8" spans="1:11" x14ac:dyDescent="0.25">
      <c r="A8" s="109">
        <v>3</v>
      </c>
      <c r="B8" s="44">
        <v>8.5132288125419997</v>
      </c>
      <c r="C8" s="44">
        <v>31.823221639858001</v>
      </c>
      <c r="D8" s="3"/>
      <c r="E8" s="109">
        <v>3</v>
      </c>
      <c r="F8" s="44">
        <v>15.396488600212001</v>
      </c>
      <c r="G8" s="125">
        <v>30.998962539783999</v>
      </c>
      <c r="H8" s="3"/>
      <c r="I8" s="109">
        <v>3</v>
      </c>
      <c r="J8" s="36">
        <f t="shared" si="0"/>
        <v>6.883259787670001</v>
      </c>
      <c r="K8" s="36">
        <f t="shared" si="0"/>
        <v>-0.82425910007400205</v>
      </c>
    </row>
    <row r="9" spans="1:11" x14ac:dyDescent="0.25">
      <c r="A9" s="109">
        <v>4</v>
      </c>
      <c r="B9" s="44">
        <v>-0.15595689020299999</v>
      </c>
      <c r="C9" s="44">
        <v>32.063784145044998</v>
      </c>
      <c r="D9" s="3"/>
      <c r="E9" s="109">
        <v>4</v>
      </c>
      <c r="F9" s="44">
        <v>5.4497436088370002</v>
      </c>
      <c r="G9" s="125">
        <v>30.918699377683001</v>
      </c>
      <c r="H9" s="3"/>
      <c r="I9" s="109">
        <v>4</v>
      </c>
      <c r="J9" s="36">
        <f t="shared" si="0"/>
        <v>5.6057004990400001</v>
      </c>
      <c r="K9" s="36">
        <f t="shared" si="0"/>
        <v>-1.1450847673619968</v>
      </c>
    </row>
    <row r="10" spans="1:11" x14ac:dyDescent="0.25">
      <c r="A10" s="109">
        <v>5</v>
      </c>
      <c r="B10" s="44">
        <v>-6.7295152704900003</v>
      </c>
      <c r="C10" s="44">
        <v>31.741815579280999</v>
      </c>
      <c r="D10" s="3"/>
      <c r="E10" s="109">
        <v>5</v>
      </c>
      <c r="F10" s="44">
        <v>-2.2148202457780002</v>
      </c>
      <c r="G10" s="125">
        <v>30.372080777164999</v>
      </c>
      <c r="H10" s="3"/>
      <c r="I10" s="109">
        <v>5</v>
      </c>
      <c r="J10" s="36">
        <f t="shared" si="0"/>
        <v>4.5146950247120001</v>
      </c>
      <c r="K10" s="36">
        <f t="shared" si="0"/>
        <v>-1.3697348021159996</v>
      </c>
    </row>
    <row r="11" spans="1:11" x14ac:dyDescent="0.25">
      <c r="A11" s="109">
        <v>6</v>
      </c>
      <c r="B11" s="44">
        <v>-12.505264410905999</v>
      </c>
      <c r="C11" s="44">
        <v>30.777857896297</v>
      </c>
      <c r="D11" s="3"/>
      <c r="E11" s="109">
        <v>6</v>
      </c>
      <c r="F11" s="44">
        <v>-9.0558334470750008</v>
      </c>
      <c r="G11" s="125">
        <v>29.252265171794001</v>
      </c>
      <c r="H11" s="3"/>
      <c r="I11" s="109">
        <v>6</v>
      </c>
      <c r="J11" s="36">
        <f t="shared" si="0"/>
        <v>3.4494309638309986</v>
      </c>
      <c r="K11" s="36">
        <f t="shared" si="0"/>
        <v>-1.5255927245029994</v>
      </c>
    </row>
    <row r="12" spans="1:11" x14ac:dyDescent="0.25">
      <c r="A12" s="109">
        <v>7</v>
      </c>
      <c r="B12" s="44">
        <v>-15.823332906053</v>
      </c>
      <c r="C12" s="44">
        <v>28.696215718641</v>
      </c>
      <c r="D12" s="3"/>
      <c r="E12" s="109">
        <v>7</v>
      </c>
      <c r="F12" s="44">
        <v>-13.23709433941</v>
      </c>
      <c r="G12" s="125">
        <v>27.107401506285001</v>
      </c>
      <c r="H12" s="3"/>
      <c r="I12" s="109">
        <v>7</v>
      </c>
      <c r="J12" s="36">
        <f t="shared" si="0"/>
        <v>2.5862385666430008</v>
      </c>
      <c r="K12" s="36">
        <f t="shared" si="0"/>
        <v>-1.5888142123559987</v>
      </c>
    </row>
    <row r="13" spans="1:11" x14ac:dyDescent="0.25">
      <c r="A13" s="109">
        <v>8</v>
      </c>
      <c r="B13" s="44">
        <v>-17.083467262646</v>
      </c>
      <c r="C13" s="44">
        <v>25.51897505969</v>
      </c>
      <c r="D13" s="3"/>
      <c r="E13" s="109">
        <v>8</v>
      </c>
      <c r="F13" s="44">
        <v>-15.000435869942001</v>
      </c>
      <c r="G13" s="125">
        <v>23.950011741042999</v>
      </c>
      <c r="H13" s="3"/>
      <c r="I13" s="109">
        <v>8</v>
      </c>
      <c r="J13" s="36">
        <f t="shared" si="0"/>
        <v>2.0830313927039992</v>
      </c>
      <c r="K13" s="36">
        <f t="shared" si="0"/>
        <v>-1.5689633186470004</v>
      </c>
    </row>
    <row r="14" spans="1:11" x14ac:dyDescent="0.25">
      <c r="A14" s="109">
        <v>9</v>
      </c>
      <c r="B14" s="44">
        <v>-17.193290611717</v>
      </c>
      <c r="C14" s="44">
        <v>21.923719290104</v>
      </c>
      <c r="D14" s="3"/>
      <c r="E14" s="109">
        <v>9</v>
      </c>
      <c r="F14" s="44">
        <v>-15.465103466692</v>
      </c>
      <c r="G14" s="125">
        <v>20.411877854326999</v>
      </c>
      <c r="H14" s="3"/>
      <c r="I14" s="109">
        <v>9</v>
      </c>
      <c r="J14" s="36">
        <f t="shared" si="0"/>
        <v>1.7281871450250001</v>
      </c>
      <c r="K14" s="36">
        <f t="shared" si="0"/>
        <v>-1.5118414357770007</v>
      </c>
    </row>
    <row r="15" spans="1:11" x14ac:dyDescent="0.25">
      <c r="A15" s="109">
        <v>10</v>
      </c>
      <c r="B15" s="44">
        <v>-16.583455131352999</v>
      </c>
      <c r="C15" s="44">
        <v>18.553839354404001</v>
      </c>
      <c r="D15" s="3"/>
      <c r="E15" s="109">
        <v>10</v>
      </c>
      <c r="F15" s="44">
        <v>-15.234788171124</v>
      </c>
      <c r="G15" s="125">
        <v>17.111261957419</v>
      </c>
      <c r="H15" s="3"/>
      <c r="I15" s="109">
        <v>10</v>
      </c>
      <c r="J15" s="36">
        <f t="shared" si="0"/>
        <v>1.3486669602289982</v>
      </c>
      <c r="K15" s="36">
        <f t="shared" si="0"/>
        <v>-1.4425773969850013</v>
      </c>
    </row>
    <row r="16" spans="1:11" x14ac:dyDescent="0.25">
      <c r="A16" s="109">
        <v>11</v>
      </c>
      <c r="B16" s="44">
        <v>-15.717498812283001</v>
      </c>
      <c r="C16" s="44">
        <v>15.81022283567</v>
      </c>
      <c r="D16" s="3"/>
      <c r="E16" s="109">
        <v>11</v>
      </c>
      <c r="F16" s="44">
        <v>-14.738616834995</v>
      </c>
      <c r="G16" s="125">
        <v>14.435628033287999</v>
      </c>
      <c r="H16" s="3"/>
      <c r="I16" s="109">
        <v>11</v>
      </c>
      <c r="J16" s="36">
        <f t="shared" si="0"/>
        <v>0.97888197728800108</v>
      </c>
      <c r="K16" s="36">
        <f t="shared" si="0"/>
        <v>-1.3745948023820009</v>
      </c>
    </row>
    <row r="17" spans="1:11" x14ac:dyDescent="0.25">
      <c r="A17" s="109">
        <v>12</v>
      </c>
      <c r="B17" s="44">
        <v>-14.995335763727001</v>
      </c>
      <c r="C17" s="44">
        <v>13.602436470723999</v>
      </c>
      <c r="D17" s="3"/>
      <c r="E17" s="109">
        <v>12</v>
      </c>
      <c r="F17" s="44">
        <v>-14.426765054333</v>
      </c>
      <c r="G17" s="125">
        <v>12.287072210698</v>
      </c>
      <c r="H17" s="3"/>
      <c r="I17" s="109">
        <v>12</v>
      </c>
      <c r="J17" s="36">
        <f t="shared" si="0"/>
        <v>0.56857070939400067</v>
      </c>
      <c r="K17" s="36">
        <f t="shared" si="0"/>
        <v>-1.3153642600259996</v>
      </c>
    </row>
    <row r="18" spans="1:11" x14ac:dyDescent="0.25">
      <c r="A18" s="109">
        <v>13</v>
      </c>
      <c r="B18" s="44">
        <v>-14.966867530148001</v>
      </c>
      <c r="C18" s="44">
        <v>11.816037165749</v>
      </c>
      <c r="D18" s="3"/>
      <c r="E18" s="109">
        <v>13</v>
      </c>
      <c r="F18" s="44">
        <v>-14.878571772731</v>
      </c>
      <c r="G18" s="125">
        <v>10.536030808710001</v>
      </c>
      <c r="H18" s="3"/>
      <c r="I18" s="109">
        <v>13</v>
      </c>
      <c r="J18" s="36">
        <f t="shared" si="0"/>
        <v>8.8295757417000686E-2</v>
      </c>
      <c r="K18" s="36">
        <f t="shared" si="0"/>
        <v>-1.2800063570389995</v>
      </c>
    </row>
    <row r="19" spans="1:11" x14ac:dyDescent="0.25">
      <c r="A19" s="109">
        <v>14</v>
      </c>
      <c r="B19" s="44">
        <v>-15.504175487581</v>
      </c>
      <c r="C19" s="44">
        <v>10.432035335043</v>
      </c>
      <c r="D19" s="3"/>
      <c r="E19" s="109">
        <v>14</v>
      </c>
      <c r="F19" s="44">
        <v>-15.888487146829</v>
      </c>
      <c r="G19" s="125">
        <v>9.1664590615740007</v>
      </c>
      <c r="H19" s="3"/>
      <c r="I19" s="109">
        <v>14</v>
      </c>
      <c r="J19" s="36">
        <f t="shared" si="0"/>
        <v>-0.38431165924800048</v>
      </c>
      <c r="K19" s="36">
        <f t="shared" si="0"/>
        <v>-1.2655762734689997</v>
      </c>
    </row>
    <row r="20" spans="1:11" x14ac:dyDescent="0.25">
      <c r="A20" s="109">
        <v>15</v>
      </c>
      <c r="B20" s="44">
        <v>-16.554330526419999</v>
      </c>
      <c r="C20" s="44">
        <v>9.3810149090130004</v>
      </c>
      <c r="D20" s="3"/>
      <c r="E20" s="109">
        <v>15</v>
      </c>
      <c r="F20" s="44">
        <v>-17.430175865494</v>
      </c>
      <c r="G20" s="125">
        <v>8.1090166641309995</v>
      </c>
      <c r="H20" s="3"/>
      <c r="I20" s="109">
        <v>15</v>
      </c>
      <c r="J20" s="36">
        <f t="shared" si="0"/>
        <v>-0.87584533907400086</v>
      </c>
      <c r="K20" s="36">
        <f t="shared" si="0"/>
        <v>-1.2719982448820009</v>
      </c>
    </row>
    <row r="21" spans="1:11" x14ac:dyDescent="0.25">
      <c r="A21" s="109">
        <v>16</v>
      </c>
      <c r="B21" s="44">
        <v>-18.034650922505001</v>
      </c>
      <c r="C21" s="44">
        <v>8.6072976543080006</v>
      </c>
      <c r="D21" s="3"/>
      <c r="E21" s="109">
        <v>16</v>
      </c>
      <c r="F21" s="44">
        <v>-19.377814640707999</v>
      </c>
      <c r="G21" s="125">
        <v>7.3104846064159998</v>
      </c>
      <c r="H21" s="3"/>
      <c r="I21" s="109">
        <v>16</v>
      </c>
      <c r="J21" s="36">
        <f t="shared" si="0"/>
        <v>-1.3431637182029981</v>
      </c>
      <c r="K21" s="36">
        <f t="shared" si="0"/>
        <v>-1.2968130478920008</v>
      </c>
    </row>
    <row r="22" spans="1:11" x14ac:dyDescent="0.25">
      <c r="A22" s="109">
        <v>17</v>
      </c>
      <c r="B22" s="44">
        <v>-19.935289305337001</v>
      </c>
      <c r="C22" s="44">
        <v>8.0688180124880002</v>
      </c>
      <c r="D22" s="3"/>
      <c r="E22" s="109">
        <v>17</v>
      </c>
      <c r="F22" s="44">
        <v>-21.727818642471998</v>
      </c>
      <c r="G22" s="125">
        <v>6.7263422669209998</v>
      </c>
      <c r="H22" s="3"/>
      <c r="I22" s="109">
        <v>17</v>
      </c>
      <c r="J22" s="36">
        <f t="shared" si="0"/>
        <v>-1.7925293371349973</v>
      </c>
      <c r="K22" s="36">
        <f t="shared" si="0"/>
        <v>-1.3424757455670004</v>
      </c>
    </row>
    <row r="23" spans="1:11" x14ac:dyDescent="0.25">
      <c r="A23" s="109">
        <v>18</v>
      </c>
      <c r="B23" s="44">
        <v>-22.175907083963999</v>
      </c>
      <c r="C23" s="44">
        <v>7.7399149933400002</v>
      </c>
      <c r="D23" s="3"/>
      <c r="E23" s="109">
        <v>18</v>
      </c>
      <c r="F23" s="44">
        <v>-24.390802178312999</v>
      </c>
      <c r="G23" s="125">
        <v>6.335926807271</v>
      </c>
      <c r="H23" s="3"/>
      <c r="I23" s="109">
        <v>18</v>
      </c>
      <c r="J23" s="36">
        <f t="shared" si="0"/>
        <v>-2.214895094349</v>
      </c>
      <c r="K23" s="36">
        <f t="shared" si="0"/>
        <v>-1.4039881860690002</v>
      </c>
    </row>
    <row r="24" spans="1:11" x14ac:dyDescent="0.25">
      <c r="A24" s="109">
        <v>19</v>
      </c>
      <c r="B24" s="44">
        <v>-24.676367952238</v>
      </c>
      <c r="C24" s="44">
        <v>7.5865370912519996</v>
      </c>
      <c r="D24" s="3"/>
      <c r="E24" s="109">
        <v>19</v>
      </c>
      <c r="F24" s="44">
        <v>-27.275234749227</v>
      </c>
      <c r="G24" s="125">
        <v>6.110205552219</v>
      </c>
      <c r="H24" s="3"/>
      <c r="I24" s="109">
        <v>19</v>
      </c>
      <c r="J24" s="36">
        <f t="shared" si="0"/>
        <v>-2.5988667969890002</v>
      </c>
      <c r="K24" s="36">
        <f t="shared" si="0"/>
        <v>-1.4763315390329996</v>
      </c>
    </row>
    <row r="25" spans="1:11" x14ac:dyDescent="0.25">
      <c r="A25" s="109">
        <v>20</v>
      </c>
      <c r="B25" s="44">
        <v>-27.329361998393001</v>
      </c>
      <c r="C25" s="44">
        <v>7.5947204987259997</v>
      </c>
      <c r="D25" s="3"/>
      <c r="E25" s="109">
        <v>20</v>
      </c>
      <c r="F25" s="44">
        <v>-30.280694562880999</v>
      </c>
      <c r="G25" s="125">
        <v>6.0428579371220001</v>
      </c>
      <c r="H25" s="3"/>
      <c r="I25" s="109">
        <v>20</v>
      </c>
      <c r="J25" s="36">
        <f t="shared" si="0"/>
        <v>-2.9513325644879984</v>
      </c>
      <c r="K25" s="36">
        <f t="shared" si="0"/>
        <v>-1.5518625616039996</v>
      </c>
    </row>
    <row r="26" spans="1:11" x14ac:dyDescent="0.25">
      <c r="A26" s="109">
        <v>21</v>
      </c>
      <c r="B26" s="44">
        <v>-30.157203094387</v>
      </c>
      <c r="C26" s="44">
        <v>7.6492431622280002</v>
      </c>
      <c r="D26" s="3"/>
      <c r="E26" s="109">
        <v>21</v>
      </c>
      <c r="F26" s="44">
        <v>-33.423404080464003</v>
      </c>
      <c r="G26" s="125">
        <v>6.0207291117299997</v>
      </c>
      <c r="H26" s="3"/>
      <c r="I26" s="109">
        <v>21</v>
      </c>
      <c r="J26" s="36">
        <f t="shared" si="0"/>
        <v>-3.2662009860770027</v>
      </c>
      <c r="K26" s="36">
        <f t="shared" si="0"/>
        <v>-1.6285140504980005</v>
      </c>
    </row>
    <row r="27" spans="1:11" x14ac:dyDescent="0.25">
      <c r="A27" s="109">
        <v>22</v>
      </c>
      <c r="B27" s="44">
        <v>-33.050945549246997</v>
      </c>
      <c r="C27" s="44">
        <v>7.6972679452810002</v>
      </c>
      <c r="D27" s="3"/>
      <c r="E27" s="109">
        <v>22</v>
      </c>
      <c r="F27" s="44">
        <v>-36.551157593920003</v>
      </c>
      <c r="G27" s="125">
        <v>5.994712160423</v>
      </c>
      <c r="H27" s="3"/>
      <c r="I27" s="109">
        <v>22</v>
      </c>
      <c r="J27" s="36">
        <f t="shared" si="0"/>
        <v>-3.5002120446730061</v>
      </c>
      <c r="K27" s="36">
        <f t="shared" si="0"/>
        <v>-1.7025557848580002</v>
      </c>
    </row>
    <row r="28" spans="1:11" x14ac:dyDescent="0.25">
      <c r="A28" s="109">
        <v>23</v>
      </c>
      <c r="B28" s="44">
        <v>-35.908048126898002</v>
      </c>
      <c r="C28" s="44">
        <v>7.7461962572480001</v>
      </c>
      <c r="D28" s="3"/>
      <c r="E28" s="109">
        <v>23</v>
      </c>
      <c r="F28" s="44">
        <v>-39.591598174033003</v>
      </c>
      <c r="G28" s="125">
        <v>5.9710860901579998</v>
      </c>
      <c r="H28" s="3"/>
      <c r="I28" s="109">
        <v>23</v>
      </c>
      <c r="J28" s="36">
        <f t="shared" si="0"/>
        <v>-3.6835500471350002</v>
      </c>
      <c r="K28" s="36">
        <f t="shared" si="0"/>
        <v>-1.7751101670900002</v>
      </c>
    </row>
    <row r="29" spans="1:11" x14ac:dyDescent="0.25">
      <c r="A29" s="109">
        <v>24</v>
      </c>
      <c r="B29" s="44">
        <v>-38.639728794705</v>
      </c>
      <c r="C29" s="44">
        <v>7.8075061164399999</v>
      </c>
      <c r="D29" s="3"/>
      <c r="E29" s="109">
        <v>24</v>
      </c>
      <c r="F29" s="44">
        <v>-42.41708621878</v>
      </c>
      <c r="G29" s="125">
        <v>5.9630049255230002</v>
      </c>
      <c r="H29" s="3"/>
      <c r="I29" s="109">
        <v>24</v>
      </c>
      <c r="J29" s="36">
        <f t="shared" si="0"/>
        <v>-3.7773574240749994</v>
      </c>
      <c r="K29" s="36">
        <f t="shared" si="0"/>
        <v>-1.8445011909169997</v>
      </c>
    </row>
    <row r="30" spans="1:11" x14ac:dyDescent="0.25">
      <c r="A30" s="109">
        <v>25</v>
      </c>
      <c r="B30" s="44">
        <v>-41.194996970733001</v>
      </c>
      <c r="C30" s="44">
        <v>7.8856539545670001</v>
      </c>
      <c r="D30" s="3"/>
      <c r="E30" s="109">
        <v>25</v>
      </c>
      <c r="F30" s="44">
        <v>-44.980025660178001</v>
      </c>
      <c r="G30" s="125">
        <v>5.9736355678419999</v>
      </c>
      <c r="H30" s="3"/>
      <c r="I30" s="109">
        <v>25</v>
      </c>
      <c r="J30" s="36">
        <f t="shared" si="0"/>
        <v>-3.7850286894449994</v>
      </c>
      <c r="K30" s="36">
        <f t="shared" si="0"/>
        <v>-1.9120183867250002</v>
      </c>
    </row>
    <row r="31" spans="1:11" x14ac:dyDescent="0.25">
      <c r="A31" s="109">
        <v>26</v>
      </c>
      <c r="B31" s="44">
        <v>-43.506929831057001</v>
      </c>
      <c r="C31" s="44">
        <v>7.9332172872470004</v>
      </c>
      <c r="D31" s="3"/>
      <c r="E31" s="109">
        <v>26</v>
      </c>
      <c r="F31" s="44">
        <v>-47.228551123278002</v>
      </c>
      <c r="G31" s="125">
        <v>5.9561475274350002</v>
      </c>
      <c r="H31" s="3"/>
      <c r="I31" s="109">
        <v>26</v>
      </c>
      <c r="J31" s="36">
        <f t="shared" si="0"/>
        <v>-3.7216212922210019</v>
      </c>
      <c r="K31" s="36">
        <f t="shared" si="0"/>
        <v>-1.9770697598120002</v>
      </c>
    </row>
    <row r="32" spans="1:11" x14ac:dyDescent="0.25">
      <c r="A32" s="109">
        <v>27</v>
      </c>
      <c r="B32" s="44">
        <v>-45.586995751792998</v>
      </c>
      <c r="C32" s="44">
        <v>7.9104491818450002</v>
      </c>
      <c r="D32" s="3"/>
      <c r="E32" s="109">
        <v>27</v>
      </c>
      <c r="F32" s="44">
        <v>-49.160260617452003</v>
      </c>
      <c r="G32" s="125">
        <v>5.8702461889849999</v>
      </c>
      <c r="H32" s="3"/>
      <c r="I32" s="109">
        <v>27</v>
      </c>
      <c r="J32" s="36">
        <f t="shared" si="0"/>
        <v>-3.5732648656590058</v>
      </c>
      <c r="K32" s="36">
        <f t="shared" si="0"/>
        <v>-2.0402029928600003</v>
      </c>
    </row>
    <row r="33" spans="1:11" x14ac:dyDescent="0.25">
      <c r="A33" s="109">
        <v>28</v>
      </c>
      <c r="B33" s="44">
        <v>-47.402237453014003</v>
      </c>
      <c r="C33" s="44">
        <v>7.7911388515229998</v>
      </c>
      <c r="D33" s="3"/>
      <c r="E33" s="109">
        <v>28</v>
      </c>
      <c r="F33" s="44">
        <v>-50.727371767779999</v>
      </c>
      <c r="G33" s="125">
        <v>5.6908829801029999</v>
      </c>
      <c r="H33" s="3"/>
      <c r="I33" s="109">
        <v>28</v>
      </c>
      <c r="J33" s="36">
        <f t="shared" si="0"/>
        <v>-3.3251343147659966</v>
      </c>
      <c r="K33" s="36">
        <f t="shared" si="0"/>
        <v>-2.1002558714199999</v>
      </c>
    </row>
    <row r="34" spans="1:11" x14ac:dyDescent="0.25">
      <c r="A34" s="109">
        <v>29</v>
      </c>
      <c r="B34" s="44">
        <v>-48.933102240026003</v>
      </c>
      <c r="C34" s="44">
        <v>7.5668112228690001</v>
      </c>
      <c r="D34" s="3"/>
      <c r="E34" s="109">
        <v>29</v>
      </c>
      <c r="F34" s="44">
        <v>-51.929933132362997</v>
      </c>
      <c r="G34" s="125">
        <v>5.4079001003040004</v>
      </c>
      <c r="H34" s="3"/>
      <c r="I34" s="109">
        <v>29</v>
      </c>
      <c r="J34" s="36">
        <f t="shared" si="0"/>
        <v>-2.9968308923369946</v>
      </c>
      <c r="K34" s="36">
        <f t="shared" si="0"/>
        <v>-2.1589111225649997</v>
      </c>
    </row>
    <row r="35" spans="1:11" x14ac:dyDescent="0.25">
      <c r="A35" s="109">
        <v>30</v>
      </c>
      <c r="B35" s="44">
        <v>-50.214868782227001</v>
      </c>
      <c r="C35" s="44">
        <v>7.232266297242</v>
      </c>
      <c r="D35" s="3"/>
      <c r="E35" s="109">
        <v>30</v>
      </c>
      <c r="F35" s="44">
        <v>-52.794771983936002</v>
      </c>
      <c r="G35" s="125">
        <v>5.0138399128359996</v>
      </c>
      <c r="H35" s="3"/>
      <c r="I35" s="109">
        <v>30</v>
      </c>
      <c r="J35" s="36">
        <f t="shared" si="0"/>
        <v>-2.5799032017090013</v>
      </c>
      <c r="K35" s="36">
        <f t="shared" si="0"/>
        <v>-2.2184263844060004</v>
      </c>
    </row>
    <row r="36" spans="1:11" x14ac:dyDescent="0.25">
      <c r="A36" s="108" t="s">
        <v>23</v>
      </c>
      <c r="B36" s="37">
        <f>AVERAGE(B4:B35)</f>
        <v>-19.176670563427372</v>
      </c>
      <c r="C36" s="37">
        <f>AVERAGE(C4:C35)</f>
        <v>15.661464298424622</v>
      </c>
      <c r="D36" s="3"/>
      <c r="E36" s="108" t="s">
        <v>23</v>
      </c>
      <c r="F36" s="37">
        <f>AVERAGE(F4:F35)</f>
        <v>-18.563105407275284</v>
      </c>
      <c r="G36" s="37">
        <f>AVERAGE(G4:G35)</f>
        <v>14.281688657493937</v>
      </c>
      <c r="H36" s="3"/>
      <c r="I36" s="108" t="s">
        <v>23</v>
      </c>
      <c r="J36" s="36">
        <f>AVERAGE(J4:J35)</f>
        <v>0.61356515615209317</v>
      </c>
      <c r="K36" s="36">
        <f>AVERAGE(K4:K35)</f>
        <v>-1.3797756409306876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88"/>
  <sheetViews>
    <sheetView topLeftCell="A55" workbookViewId="0">
      <selection activeCell="D35" sqref="D35:D66"/>
    </sheetView>
  </sheetViews>
  <sheetFormatPr defaultColWidth="8.5703125" defaultRowHeight="15" x14ac:dyDescent="0.25"/>
  <cols>
    <col min="1" max="1" width="12.42578125" style="3" customWidth="1"/>
    <col min="2" max="2" width="11.42578125" style="3" customWidth="1"/>
    <col min="3" max="3" width="8.5703125" style="3"/>
    <col min="4" max="4" width="9.42578125" style="3" customWidth="1"/>
    <col min="5" max="5" width="11.5703125" style="3" customWidth="1"/>
    <col min="6" max="6" width="8.5703125" style="3"/>
    <col min="7" max="7" width="8.42578125" style="3" customWidth="1"/>
    <col min="8" max="8" width="13.42578125" style="3" customWidth="1"/>
    <col min="9" max="16384" width="8.5703125" style="3"/>
  </cols>
  <sheetData>
    <row r="1" spans="1:37" x14ac:dyDescent="0.25">
      <c r="F1" s="31" t="s">
        <v>39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x14ac:dyDescent="0.25">
      <c r="A2" s="28" t="s">
        <v>35</v>
      </c>
      <c r="B2" s="28" t="s">
        <v>36</v>
      </c>
      <c r="C2" s="28" t="s">
        <v>37</v>
      </c>
      <c r="D2" s="28" t="s">
        <v>38</v>
      </c>
      <c r="E2" s="28" t="s">
        <v>40</v>
      </c>
      <c r="F2" s="32" t="s">
        <v>41</v>
      </c>
      <c r="G2" s="32" t="s">
        <v>42</v>
      </c>
      <c r="H2" s="32">
        <v>1</v>
      </c>
      <c r="I2" s="32">
        <v>2</v>
      </c>
      <c r="J2" s="32">
        <v>3</v>
      </c>
      <c r="K2" s="32">
        <v>4</v>
      </c>
      <c r="L2" s="32">
        <v>5</v>
      </c>
      <c r="M2" s="32">
        <v>6</v>
      </c>
      <c r="N2" s="32">
        <v>7</v>
      </c>
      <c r="O2" s="32">
        <v>8</v>
      </c>
      <c r="P2" s="32">
        <v>9</v>
      </c>
      <c r="Q2" s="32">
        <v>10</v>
      </c>
      <c r="R2" s="32">
        <v>11</v>
      </c>
      <c r="S2" s="32">
        <v>12</v>
      </c>
      <c r="T2" s="32">
        <v>13</v>
      </c>
      <c r="U2" s="32">
        <v>14</v>
      </c>
      <c r="V2" s="32">
        <v>15</v>
      </c>
      <c r="W2" s="32">
        <v>16</v>
      </c>
      <c r="X2" s="32">
        <v>17</v>
      </c>
      <c r="Y2" s="32">
        <v>18</v>
      </c>
      <c r="Z2" s="32">
        <v>19</v>
      </c>
      <c r="AA2" s="32">
        <v>20</v>
      </c>
      <c r="AB2" s="32">
        <v>21</v>
      </c>
      <c r="AC2" s="32">
        <v>22</v>
      </c>
      <c r="AD2" s="32">
        <v>23</v>
      </c>
      <c r="AE2" s="32">
        <v>24</v>
      </c>
      <c r="AF2" s="32">
        <v>25</v>
      </c>
      <c r="AG2" s="32">
        <v>26</v>
      </c>
      <c r="AH2" s="32">
        <v>27</v>
      </c>
      <c r="AI2" s="32">
        <v>28</v>
      </c>
      <c r="AJ2" s="32">
        <v>29</v>
      </c>
      <c r="AK2" s="32">
        <v>30</v>
      </c>
    </row>
    <row r="3" spans="1:37" x14ac:dyDescent="0.25">
      <c r="A3" s="29">
        <v>42551</v>
      </c>
      <c r="B3" s="3">
        <v>0.51064884300000002</v>
      </c>
      <c r="C3" s="3">
        <v>0.25</v>
      </c>
      <c r="D3" s="30">
        <f>+B3/100</f>
        <v>5.1064884300000002E-3</v>
      </c>
      <c r="E3" s="33">
        <f>+A3</f>
        <v>42551</v>
      </c>
      <c r="F3" s="30">
        <f>+D3</f>
        <v>5.1064884300000002E-3</v>
      </c>
      <c r="G3" s="30">
        <f>+D4</f>
        <v>5.188755273E-3</v>
      </c>
      <c r="H3" s="30">
        <f>+D5</f>
        <v>4.9897127779999998E-3</v>
      </c>
      <c r="I3" s="30">
        <f>+D6</f>
        <v>5.8689657390000004E-3</v>
      </c>
      <c r="J3" s="30">
        <f>+D7</f>
        <v>7.1996293359999994E-3</v>
      </c>
      <c r="K3" s="30">
        <f>+D8</f>
        <v>8.8721563630000007E-3</v>
      </c>
      <c r="L3" s="30">
        <f>+D9</f>
        <v>1.0202293419999999E-2</v>
      </c>
      <c r="M3" s="30">
        <f>+D10</f>
        <v>1.1820443456E-2</v>
      </c>
      <c r="N3" s="30">
        <f>+D11</f>
        <v>1.3063012902E-2</v>
      </c>
      <c r="O3" s="30">
        <f>+D12</f>
        <v>1.3911239993000001E-2</v>
      </c>
      <c r="P3" s="30">
        <f>+D13</f>
        <v>1.4528535340999999E-2</v>
      </c>
      <c r="Q3" s="30">
        <f>+D14</f>
        <v>1.5021171206E-2</v>
      </c>
      <c r="R3" s="30">
        <f>+D15</f>
        <v>1.5456161299E-2</v>
      </c>
      <c r="S3" s="30">
        <f>+D16</f>
        <v>1.5881257082E-2</v>
      </c>
      <c r="T3" s="30">
        <f>+D17</f>
        <v>1.6327529058000001E-2</v>
      </c>
      <c r="U3" s="30">
        <f>+D18</f>
        <v>1.6806682184999998E-2</v>
      </c>
      <c r="V3" s="30">
        <f>+D19</f>
        <v>1.7308090113E-2</v>
      </c>
      <c r="W3" s="30">
        <f>+D20</f>
        <v>1.7823490205E-2</v>
      </c>
      <c r="X3" s="30">
        <f>+D21</f>
        <v>1.8342394860999998E-2</v>
      </c>
      <c r="Y3" s="30">
        <f>+D22</f>
        <v>1.8859845912999999E-2</v>
      </c>
      <c r="Z3" s="30">
        <f>+D23</f>
        <v>1.9370784677E-2</v>
      </c>
      <c r="AA3" s="30">
        <f>+D24</f>
        <v>1.9871854035999999E-2</v>
      </c>
      <c r="AB3" s="30">
        <f>+D25</f>
        <v>2.0360842380999999E-2</v>
      </c>
      <c r="AC3" s="30">
        <f>+D26</f>
        <v>2.0826320244E-2</v>
      </c>
      <c r="AD3" s="30">
        <f>+D27</f>
        <v>2.1269299785000001E-2</v>
      </c>
      <c r="AE3" s="30">
        <f>+D28</f>
        <v>2.1687565797E-2</v>
      </c>
      <c r="AF3" s="30">
        <f>+D29</f>
        <v>2.2075504721999997E-2</v>
      </c>
      <c r="AG3" s="30">
        <f>+D30</f>
        <v>2.2431038226E-2</v>
      </c>
      <c r="AH3" s="30">
        <f>+D31</f>
        <v>2.2750769503E-2</v>
      </c>
      <c r="AI3" s="30">
        <f>+D32</f>
        <v>2.3032082302E-2</v>
      </c>
      <c r="AJ3" s="30">
        <f>+D33</f>
        <v>2.3270098108999999E-2</v>
      </c>
      <c r="AK3" s="30">
        <f>+D34</f>
        <v>2.3462135279999997E-2</v>
      </c>
    </row>
    <row r="4" spans="1:37" x14ac:dyDescent="0.25">
      <c r="A4" s="29">
        <v>42551</v>
      </c>
      <c r="B4" s="3">
        <v>0.51887552729999997</v>
      </c>
      <c r="C4" s="3">
        <v>0.5</v>
      </c>
      <c r="D4" s="30">
        <f t="shared" ref="D4:D66" si="0">+B4/100</f>
        <v>5.188755273E-3</v>
      </c>
      <c r="E4" s="34">
        <f>+A35</f>
        <v>42643</v>
      </c>
      <c r="F4" s="30">
        <f>+D35</f>
        <v>6.0146032329999998E-3</v>
      </c>
      <c r="G4" s="30">
        <f>+D36</f>
        <v>6.5000010929999992E-3</v>
      </c>
      <c r="H4" s="30">
        <f>+D37</f>
        <v>6.4716257359999996E-3</v>
      </c>
      <c r="I4" s="30">
        <f>+D38</f>
        <v>7.7050424760000003E-3</v>
      </c>
      <c r="J4" s="30">
        <f>+D39</f>
        <v>9.062351976000001E-3</v>
      </c>
      <c r="K4" s="30">
        <f>+D40</f>
        <v>1.0588949482000001E-2</v>
      </c>
      <c r="L4" s="30">
        <f>+D41</f>
        <v>1.1855328098999999E-2</v>
      </c>
      <c r="M4" s="30">
        <f>+D42</f>
        <v>1.3232919276E-2</v>
      </c>
      <c r="N4" s="30">
        <f>+D43</f>
        <v>1.4292876477E-2</v>
      </c>
      <c r="O4" s="30">
        <f>+D44</f>
        <v>1.5067947638000002E-2</v>
      </c>
      <c r="P4" s="30">
        <f>+D45</f>
        <v>1.5675861366999999E-2</v>
      </c>
      <c r="Q4" s="30">
        <f>+D46</f>
        <v>1.6193596845000002E-2</v>
      </c>
      <c r="R4" s="30">
        <f>+D47</f>
        <v>1.6669514614E-2</v>
      </c>
      <c r="S4" s="30">
        <f>+D48</f>
        <v>1.7138595977000001E-2</v>
      </c>
      <c r="T4" s="30">
        <f>+D49</f>
        <v>1.7621289971000001E-2</v>
      </c>
      <c r="U4" s="30">
        <f>+D50</f>
        <v>1.8120317085E-2</v>
      </c>
      <c r="V4" s="30">
        <f>+D51</f>
        <v>1.8625919796999998E-2</v>
      </c>
      <c r="W4" s="30">
        <f>+D52</f>
        <v>1.9131780344E-2</v>
      </c>
      <c r="X4" s="30">
        <f>+D53</f>
        <v>1.9628456446999999E-2</v>
      </c>
      <c r="Y4" s="30">
        <f>+D54</f>
        <v>2.0112102383E-2</v>
      </c>
      <c r="Z4" s="30">
        <f>+D55</f>
        <v>2.0577893799000001E-2</v>
      </c>
      <c r="AA4" s="30">
        <f>+D56</f>
        <v>2.1022960450000003E-2</v>
      </c>
      <c r="AB4" s="30">
        <f>+D57</f>
        <v>2.1444509854999998E-2</v>
      </c>
      <c r="AC4" s="30">
        <f>+D58</f>
        <v>2.1832415564E-2</v>
      </c>
      <c r="AD4" s="30">
        <f>+D59</f>
        <v>2.2186921948E-2</v>
      </c>
      <c r="AE4" s="30">
        <f>+D60</f>
        <v>2.2505320988999999E-2</v>
      </c>
      <c r="AF4" s="30">
        <f>+D61</f>
        <v>2.2782166040999998E-2</v>
      </c>
      <c r="AG4" s="30">
        <f>+D62</f>
        <v>2.3014932293000001E-2</v>
      </c>
      <c r="AH4" s="30">
        <f>+D63</f>
        <v>2.3199819491000001E-2</v>
      </c>
      <c r="AI4" s="30">
        <f>+D64</f>
        <v>2.3333638466000003E-2</v>
      </c>
      <c r="AJ4" s="30">
        <f>+D65</f>
        <v>2.3411728991000001E-2</v>
      </c>
      <c r="AK4" s="30">
        <f>+D66</f>
        <v>2.3430828138000001E-2</v>
      </c>
    </row>
    <row r="5" spans="1:37" x14ac:dyDescent="0.25">
      <c r="A5" s="29">
        <v>42551</v>
      </c>
      <c r="B5" s="3">
        <v>0.4989712778</v>
      </c>
      <c r="C5" s="3">
        <v>1</v>
      </c>
      <c r="D5" s="30">
        <f t="shared" si="0"/>
        <v>4.9897127779999998E-3</v>
      </c>
      <c r="E5" s="4" t="s">
        <v>43</v>
      </c>
      <c r="F5" s="35">
        <f>(F4-F3)*10000</f>
        <v>9.081148029999996</v>
      </c>
      <c r="G5" s="35">
        <f t="shared" ref="G5:AK5" si="1">(G4-G3)*10000</f>
        <v>13.112458199999992</v>
      </c>
      <c r="H5" s="35">
        <f t="shared" si="1"/>
        <v>14.819129579999998</v>
      </c>
      <c r="I5" s="35">
        <f t="shared" si="1"/>
        <v>18.360767369999998</v>
      </c>
      <c r="J5" s="35">
        <f t="shared" si="1"/>
        <v>18.627226400000016</v>
      </c>
      <c r="K5" s="35">
        <f t="shared" si="1"/>
        <v>17.167931190000004</v>
      </c>
      <c r="L5" s="35">
        <f t="shared" si="1"/>
        <v>16.530346789999996</v>
      </c>
      <c r="M5" s="35">
        <f t="shared" si="1"/>
        <v>14.1247582</v>
      </c>
      <c r="N5" s="35">
        <f t="shared" si="1"/>
        <v>12.298635750000003</v>
      </c>
      <c r="O5" s="35">
        <f t="shared" si="1"/>
        <v>11.567076450000012</v>
      </c>
      <c r="P5" s="35">
        <f t="shared" si="1"/>
        <v>11.473260259999996</v>
      </c>
      <c r="Q5" s="35">
        <f t="shared" si="1"/>
        <v>11.724256390000017</v>
      </c>
      <c r="R5" s="35">
        <f t="shared" si="1"/>
        <v>12.133533150000003</v>
      </c>
      <c r="S5" s="35">
        <f t="shared" si="1"/>
        <v>12.573388950000014</v>
      </c>
      <c r="T5" s="35">
        <f t="shared" si="1"/>
        <v>12.93760913</v>
      </c>
      <c r="U5" s="35">
        <f t="shared" si="1"/>
        <v>13.136349000000026</v>
      </c>
      <c r="V5" s="35">
        <f t="shared" si="1"/>
        <v>13.178296839999986</v>
      </c>
      <c r="W5" s="35">
        <f t="shared" si="1"/>
        <v>13.082901389999991</v>
      </c>
      <c r="X5" s="35">
        <f t="shared" si="1"/>
        <v>12.860615860000001</v>
      </c>
      <c r="Y5" s="35">
        <f t="shared" si="1"/>
        <v>12.522564700000009</v>
      </c>
      <c r="Z5" s="35">
        <f t="shared" si="1"/>
        <v>12.071091220000017</v>
      </c>
      <c r="AA5" s="35">
        <f t="shared" si="1"/>
        <v>11.511064140000034</v>
      </c>
      <c r="AB5" s="35">
        <f t="shared" si="1"/>
        <v>10.836674739999989</v>
      </c>
      <c r="AC5" s="35">
        <f t="shared" si="1"/>
        <v>10.060953200000007</v>
      </c>
      <c r="AD5" s="35">
        <f t="shared" si="1"/>
        <v>9.1762216299999881</v>
      </c>
      <c r="AE5" s="35">
        <f t="shared" si="1"/>
        <v>8.1775519199999902</v>
      </c>
      <c r="AF5" s="35">
        <f t="shared" si="1"/>
        <v>7.066613190000008</v>
      </c>
      <c r="AG5" s="35">
        <f t="shared" si="1"/>
        <v>5.8389406700000075</v>
      </c>
      <c r="AH5" s="35">
        <f t="shared" si="1"/>
        <v>4.4904998800000122</v>
      </c>
      <c r="AI5" s="35">
        <f t="shared" si="1"/>
        <v>3.0155616400000254</v>
      </c>
      <c r="AJ5" s="35">
        <f t="shared" si="1"/>
        <v>1.4163088200000105</v>
      </c>
      <c r="AK5" s="35">
        <f t="shared" si="1"/>
        <v>-0.31307141999996346</v>
      </c>
    </row>
    <row r="6" spans="1:37" x14ac:dyDescent="0.25">
      <c r="A6" s="29">
        <v>42551</v>
      </c>
      <c r="B6" s="3">
        <v>0.58689657390000005</v>
      </c>
      <c r="C6" s="3">
        <v>2</v>
      </c>
      <c r="D6" s="30">
        <f t="shared" si="0"/>
        <v>5.8689657390000004E-3</v>
      </c>
    </row>
    <row r="7" spans="1:37" x14ac:dyDescent="0.25">
      <c r="A7" s="29">
        <v>42551</v>
      </c>
      <c r="B7" s="3">
        <v>0.71996293359999997</v>
      </c>
      <c r="C7" s="3">
        <v>3</v>
      </c>
      <c r="D7" s="30">
        <f t="shared" si="0"/>
        <v>7.1996293359999994E-3</v>
      </c>
    </row>
    <row r="8" spans="1:37" x14ac:dyDescent="0.25">
      <c r="A8" s="29">
        <v>42551</v>
      </c>
      <c r="B8" s="3">
        <v>0.8872156363</v>
      </c>
      <c r="C8" s="3">
        <v>4</v>
      </c>
      <c r="D8" s="30">
        <f t="shared" si="0"/>
        <v>8.8721563630000007E-3</v>
      </c>
    </row>
    <row r="9" spans="1:37" x14ac:dyDescent="0.25">
      <c r="A9" s="29">
        <v>42551</v>
      </c>
      <c r="B9" s="3">
        <v>1.0202293419999999</v>
      </c>
      <c r="C9" s="3">
        <v>5</v>
      </c>
      <c r="D9" s="30">
        <f t="shared" si="0"/>
        <v>1.0202293419999999E-2</v>
      </c>
    </row>
    <row r="10" spans="1:37" x14ac:dyDescent="0.25">
      <c r="A10" s="29">
        <v>42551</v>
      </c>
      <c r="B10" s="3">
        <v>1.1820443456</v>
      </c>
      <c r="C10" s="3">
        <v>6</v>
      </c>
      <c r="D10" s="30">
        <f t="shared" si="0"/>
        <v>1.1820443456E-2</v>
      </c>
    </row>
    <row r="11" spans="1:37" x14ac:dyDescent="0.25">
      <c r="A11" s="29">
        <v>42551</v>
      </c>
      <c r="B11" s="3">
        <v>1.3063012902</v>
      </c>
      <c r="C11" s="3">
        <v>7</v>
      </c>
      <c r="D11" s="30">
        <f t="shared" si="0"/>
        <v>1.3063012902E-2</v>
      </c>
    </row>
    <row r="12" spans="1:37" x14ac:dyDescent="0.25">
      <c r="A12" s="29">
        <v>42551</v>
      </c>
      <c r="B12" s="3">
        <v>1.3911239993</v>
      </c>
      <c r="C12" s="3">
        <v>8</v>
      </c>
      <c r="D12" s="30">
        <f t="shared" si="0"/>
        <v>1.3911239993000001E-2</v>
      </c>
    </row>
    <row r="13" spans="1:37" x14ac:dyDescent="0.25">
      <c r="A13" s="29">
        <v>42551</v>
      </c>
      <c r="B13" s="3">
        <v>1.4528535341</v>
      </c>
      <c r="C13" s="3">
        <v>9</v>
      </c>
      <c r="D13" s="30">
        <f t="shared" si="0"/>
        <v>1.4528535340999999E-2</v>
      </c>
    </row>
    <row r="14" spans="1:37" x14ac:dyDescent="0.25">
      <c r="A14" s="29">
        <v>42551</v>
      </c>
      <c r="B14" s="3">
        <v>1.5021171205999999</v>
      </c>
      <c r="C14" s="3">
        <v>10</v>
      </c>
      <c r="D14" s="30">
        <f t="shared" si="0"/>
        <v>1.5021171206E-2</v>
      </c>
    </row>
    <row r="15" spans="1:37" x14ac:dyDescent="0.25">
      <c r="A15" s="29">
        <v>42551</v>
      </c>
      <c r="B15" s="3">
        <v>1.5456161299</v>
      </c>
      <c r="C15" s="3">
        <v>11</v>
      </c>
      <c r="D15" s="30">
        <f t="shared" si="0"/>
        <v>1.5456161299E-2</v>
      </c>
    </row>
    <row r="16" spans="1:37" x14ac:dyDescent="0.25">
      <c r="A16" s="29">
        <v>42551</v>
      </c>
      <c r="B16" s="3">
        <v>1.5881257082</v>
      </c>
      <c r="C16" s="3">
        <v>12</v>
      </c>
      <c r="D16" s="30">
        <f t="shared" si="0"/>
        <v>1.5881257082E-2</v>
      </c>
    </row>
    <row r="17" spans="1:4" x14ac:dyDescent="0.25">
      <c r="A17" s="29">
        <v>42551</v>
      </c>
      <c r="B17" s="3">
        <v>1.6327529058000001</v>
      </c>
      <c r="C17" s="3">
        <v>13</v>
      </c>
      <c r="D17" s="30">
        <f t="shared" si="0"/>
        <v>1.6327529058000001E-2</v>
      </c>
    </row>
    <row r="18" spans="1:4" x14ac:dyDescent="0.25">
      <c r="A18" s="29">
        <v>42551</v>
      </c>
      <c r="B18" s="3">
        <v>1.6806682184999999</v>
      </c>
      <c r="C18" s="3">
        <v>14</v>
      </c>
      <c r="D18" s="30">
        <f t="shared" si="0"/>
        <v>1.6806682184999998E-2</v>
      </c>
    </row>
    <row r="19" spans="1:4" x14ac:dyDescent="0.25">
      <c r="A19" s="29">
        <v>42551</v>
      </c>
      <c r="B19" s="3">
        <v>1.7308090113000001</v>
      </c>
      <c r="C19" s="3">
        <v>15</v>
      </c>
      <c r="D19" s="30">
        <f t="shared" si="0"/>
        <v>1.7308090113E-2</v>
      </c>
    </row>
    <row r="20" spans="1:4" x14ac:dyDescent="0.25">
      <c r="A20" s="29">
        <v>42551</v>
      </c>
      <c r="B20" s="3">
        <v>1.7823490205000001</v>
      </c>
      <c r="C20" s="3">
        <v>16</v>
      </c>
      <c r="D20" s="30">
        <f t="shared" si="0"/>
        <v>1.7823490205E-2</v>
      </c>
    </row>
    <row r="21" spans="1:4" x14ac:dyDescent="0.25">
      <c r="A21" s="29">
        <v>42551</v>
      </c>
      <c r="B21" s="3">
        <v>1.8342394861</v>
      </c>
      <c r="C21" s="3">
        <v>17</v>
      </c>
      <c r="D21" s="30">
        <f t="shared" si="0"/>
        <v>1.8342394860999998E-2</v>
      </c>
    </row>
    <row r="22" spans="1:4" x14ac:dyDescent="0.25">
      <c r="A22" s="29">
        <v>42551</v>
      </c>
      <c r="B22" s="3">
        <v>1.8859845913</v>
      </c>
      <c r="C22" s="3">
        <v>18</v>
      </c>
      <c r="D22" s="30">
        <f t="shared" si="0"/>
        <v>1.8859845912999999E-2</v>
      </c>
    </row>
    <row r="23" spans="1:4" x14ac:dyDescent="0.25">
      <c r="A23" s="29">
        <v>42551</v>
      </c>
      <c r="B23" s="3">
        <v>1.9370784676999999</v>
      </c>
      <c r="C23" s="3">
        <v>19</v>
      </c>
      <c r="D23" s="30">
        <f t="shared" si="0"/>
        <v>1.9370784677E-2</v>
      </c>
    </row>
    <row r="24" spans="1:4" x14ac:dyDescent="0.25">
      <c r="A24" s="29">
        <v>42551</v>
      </c>
      <c r="B24" s="3">
        <v>1.9871854036000001</v>
      </c>
      <c r="C24" s="3">
        <v>20</v>
      </c>
      <c r="D24" s="30">
        <f t="shared" si="0"/>
        <v>1.9871854035999999E-2</v>
      </c>
    </row>
    <row r="25" spans="1:4" x14ac:dyDescent="0.25">
      <c r="A25" s="29">
        <v>42551</v>
      </c>
      <c r="B25" s="3">
        <v>2.0360842380999999</v>
      </c>
      <c r="C25" s="3">
        <v>21</v>
      </c>
      <c r="D25" s="30">
        <f t="shared" si="0"/>
        <v>2.0360842380999999E-2</v>
      </c>
    </row>
    <row r="26" spans="1:4" x14ac:dyDescent="0.25">
      <c r="A26" s="29">
        <v>42551</v>
      </c>
      <c r="B26" s="3">
        <v>2.0826320244000001</v>
      </c>
      <c r="C26" s="3">
        <v>22</v>
      </c>
      <c r="D26" s="30">
        <f t="shared" si="0"/>
        <v>2.0826320244E-2</v>
      </c>
    </row>
    <row r="27" spans="1:4" x14ac:dyDescent="0.25">
      <c r="A27" s="29">
        <v>42551</v>
      </c>
      <c r="B27" s="3">
        <v>2.1269299785000002</v>
      </c>
      <c r="C27" s="3">
        <v>23</v>
      </c>
      <c r="D27" s="30">
        <f t="shared" si="0"/>
        <v>2.1269299785000001E-2</v>
      </c>
    </row>
    <row r="28" spans="1:4" x14ac:dyDescent="0.25">
      <c r="A28" s="29">
        <v>42551</v>
      </c>
      <c r="B28" s="3">
        <v>2.1687565797000001</v>
      </c>
      <c r="C28" s="3">
        <v>24</v>
      </c>
      <c r="D28" s="30">
        <f t="shared" si="0"/>
        <v>2.1687565797E-2</v>
      </c>
    </row>
    <row r="29" spans="1:4" x14ac:dyDescent="0.25">
      <c r="A29" s="29">
        <v>42551</v>
      </c>
      <c r="B29" s="3">
        <v>2.2075504721999999</v>
      </c>
      <c r="C29" s="3">
        <v>25</v>
      </c>
      <c r="D29" s="30">
        <f t="shared" si="0"/>
        <v>2.2075504721999997E-2</v>
      </c>
    </row>
    <row r="30" spans="1:4" x14ac:dyDescent="0.25">
      <c r="A30" s="29">
        <v>42551</v>
      </c>
      <c r="B30" s="3">
        <v>2.2431038226000002</v>
      </c>
      <c r="C30" s="3">
        <v>26</v>
      </c>
      <c r="D30" s="30">
        <f t="shared" si="0"/>
        <v>2.2431038226E-2</v>
      </c>
    </row>
    <row r="31" spans="1:4" x14ac:dyDescent="0.25">
      <c r="A31" s="29">
        <v>42551</v>
      </c>
      <c r="B31" s="3">
        <v>2.2750769502999999</v>
      </c>
      <c r="C31" s="3">
        <v>27</v>
      </c>
      <c r="D31" s="30">
        <f t="shared" si="0"/>
        <v>2.2750769503E-2</v>
      </c>
    </row>
    <row r="32" spans="1:4" x14ac:dyDescent="0.25">
      <c r="A32" s="29">
        <v>42551</v>
      </c>
      <c r="B32" s="3">
        <v>2.3032082302000001</v>
      </c>
      <c r="C32" s="3">
        <v>28</v>
      </c>
      <c r="D32" s="30">
        <f t="shared" si="0"/>
        <v>2.3032082302E-2</v>
      </c>
    </row>
    <row r="33" spans="1:36" x14ac:dyDescent="0.25">
      <c r="A33" s="29">
        <v>42551</v>
      </c>
      <c r="B33" s="3">
        <v>2.3270098108999999</v>
      </c>
      <c r="C33" s="3">
        <v>29</v>
      </c>
      <c r="D33" s="30">
        <f t="shared" si="0"/>
        <v>2.3270098108999999E-2</v>
      </c>
    </row>
    <row r="34" spans="1:36" x14ac:dyDescent="0.25">
      <c r="A34" s="29">
        <v>42551</v>
      </c>
      <c r="B34" s="3">
        <v>2.3462135279999998</v>
      </c>
      <c r="C34" s="3">
        <v>30</v>
      </c>
      <c r="D34" s="30">
        <f t="shared" si="0"/>
        <v>2.3462135279999997E-2</v>
      </c>
    </row>
    <row r="35" spans="1:36" x14ac:dyDescent="0.25">
      <c r="A35" s="29">
        <v>42643</v>
      </c>
      <c r="B35" s="3">
        <v>0.60146032329999999</v>
      </c>
      <c r="C35" s="3">
        <v>0.25</v>
      </c>
      <c r="D35" s="30">
        <f t="shared" si="0"/>
        <v>6.0146032329999998E-3</v>
      </c>
    </row>
    <row r="36" spans="1:36" x14ac:dyDescent="0.25">
      <c r="A36" s="29">
        <v>42643</v>
      </c>
      <c r="B36" s="3">
        <v>0.65000010929999996</v>
      </c>
      <c r="C36" s="3">
        <v>0.5</v>
      </c>
      <c r="D36" s="30">
        <f t="shared" si="0"/>
        <v>6.5000010929999992E-3</v>
      </c>
    </row>
    <row r="37" spans="1:36" x14ac:dyDescent="0.25">
      <c r="A37" s="29">
        <v>42643</v>
      </c>
      <c r="B37" s="3">
        <v>0.64716257359999996</v>
      </c>
      <c r="C37" s="3">
        <v>1</v>
      </c>
      <c r="D37" s="30">
        <f t="shared" si="0"/>
        <v>6.4716257359999996E-3</v>
      </c>
    </row>
    <row r="38" spans="1:36" x14ac:dyDescent="0.25">
      <c r="A38" s="29">
        <v>42643</v>
      </c>
      <c r="B38" s="3">
        <v>0.77050424760000003</v>
      </c>
      <c r="C38" s="3">
        <v>2</v>
      </c>
      <c r="D38" s="30">
        <f t="shared" si="0"/>
        <v>7.7050424760000003E-3</v>
      </c>
    </row>
    <row r="39" spans="1:36" x14ac:dyDescent="0.25">
      <c r="A39" s="29">
        <v>42643</v>
      </c>
      <c r="B39" s="3">
        <v>0.90623519760000004</v>
      </c>
      <c r="C39" s="3">
        <v>3</v>
      </c>
      <c r="D39" s="30">
        <f t="shared" si="0"/>
        <v>9.062351976000001E-3</v>
      </c>
    </row>
    <row r="40" spans="1:36" x14ac:dyDescent="0.25">
      <c r="A40" s="29">
        <v>42643</v>
      </c>
      <c r="B40" s="3">
        <v>1.0588949482000001</v>
      </c>
      <c r="C40" s="3">
        <v>4</v>
      </c>
      <c r="D40" s="30">
        <f t="shared" si="0"/>
        <v>1.0588949482000001E-2</v>
      </c>
      <c r="E40" s="77"/>
      <c r="F40" s="77"/>
    </row>
    <row r="41" spans="1:36" x14ac:dyDescent="0.25">
      <c r="A41" s="29">
        <v>42643</v>
      </c>
      <c r="B41" s="3">
        <v>1.1855328099</v>
      </c>
      <c r="C41" s="3">
        <v>5</v>
      </c>
      <c r="D41" s="30">
        <f t="shared" si="0"/>
        <v>1.1855328098999999E-2</v>
      </c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1:36" x14ac:dyDescent="0.25">
      <c r="A42" s="29">
        <v>42643</v>
      </c>
      <c r="B42" s="3">
        <v>1.3232919275999999</v>
      </c>
      <c r="C42" s="3">
        <v>6</v>
      </c>
      <c r="D42" s="30">
        <f t="shared" si="0"/>
        <v>1.3232919276E-2</v>
      </c>
      <c r="E42" s="75"/>
      <c r="F42" s="75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1:36" x14ac:dyDescent="0.25">
      <c r="A43" s="29">
        <v>42643</v>
      </c>
      <c r="B43" s="3">
        <v>1.4292876477000001</v>
      </c>
      <c r="C43" s="3">
        <v>7</v>
      </c>
      <c r="D43" s="30">
        <f t="shared" si="0"/>
        <v>1.4292876477E-2</v>
      </c>
      <c r="E43" s="75"/>
      <c r="F43" s="75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1:36" x14ac:dyDescent="0.25">
      <c r="A44" s="29">
        <v>42643</v>
      </c>
      <c r="B44" s="3">
        <v>1.5067947638000001</v>
      </c>
      <c r="C44" s="3">
        <v>8</v>
      </c>
      <c r="D44" s="30">
        <f t="shared" si="0"/>
        <v>1.5067947638000002E-2</v>
      </c>
      <c r="E44" s="75"/>
      <c r="F44" s="75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1:36" x14ac:dyDescent="0.25">
      <c r="A45" s="29">
        <v>42643</v>
      </c>
      <c r="B45" s="3">
        <v>1.5675861366999999</v>
      </c>
      <c r="C45" s="3">
        <v>9</v>
      </c>
      <c r="D45" s="30">
        <f t="shared" si="0"/>
        <v>1.5675861366999999E-2</v>
      </c>
      <c r="E45" s="75"/>
      <c r="F45" s="75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</row>
    <row r="46" spans="1:36" x14ac:dyDescent="0.25">
      <c r="A46" s="29">
        <v>42643</v>
      </c>
      <c r="B46" s="3">
        <v>1.6193596845</v>
      </c>
      <c r="C46" s="3">
        <v>10</v>
      </c>
      <c r="D46" s="30">
        <f t="shared" si="0"/>
        <v>1.6193596845000002E-2</v>
      </c>
      <c r="E46" s="75"/>
      <c r="F46" s="75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</row>
    <row r="47" spans="1:36" x14ac:dyDescent="0.25">
      <c r="A47" s="29">
        <v>42643</v>
      </c>
      <c r="B47" s="3">
        <v>1.6669514614000001</v>
      </c>
      <c r="C47" s="3">
        <v>11</v>
      </c>
      <c r="D47" s="30">
        <f t="shared" si="0"/>
        <v>1.6669514614E-2</v>
      </c>
      <c r="E47" s="75"/>
      <c r="F47" s="75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</row>
    <row r="48" spans="1:36" x14ac:dyDescent="0.25">
      <c r="A48" s="29">
        <v>42643</v>
      </c>
      <c r="B48" s="3">
        <v>1.7138595977</v>
      </c>
      <c r="C48" s="3">
        <v>12</v>
      </c>
      <c r="D48" s="30">
        <f t="shared" si="0"/>
        <v>1.7138595977000001E-2</v>
      </c>
      <c r="E48" s="75"/>
      <c r="F48" s="75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</row>
    <row r="49" spans="1:36" x14ac:dyDescent="0.25">
      <c r="A49" s="29">
        <v>42643</v>
      </c>
      <c r="B49" s="3">
        <v>1.7621289971</v>
      </c>
      <c r="C49" s="3">
        <v>13</v>
      </c>
      <c r="D49" s="30">
        <f t="shared" si="0"/>
        <v>1.7621289971000001E-2</v>
      </c>
      <c r="E49" s="75"/>
      <c r="F49" s="75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x14ac:dyDescent="0.25">
      <c r="A50" s="29">
        <v>42643</v>
      </c>
      <c r="B50" s="3">
        <v>1.8120317084999999</v>
      </c>
      <c r="C50" s="3">
        <v>14</v>
      </c>
      <c r="D50" s="30">
        <f t="shared" si="0"/>
        <v>1.8120317085E-2</v>
      </c>
    </row>
    <row r="51" spans="1:36" x14ac:dyDescent="0.25">
      <c r="A51" s="29">
        <v>42643</v>
      </c>
      <c r="B51" s="3">
        <v>1.8625919796999999</v>
      </c>
      <c r="C51" s="3">
        <v>15</v>
      </c>
      <c r="D51" s="30">
        <f t="shared" si="0"/>
        <v>1.8625919796999998E-2</v>
      </c>
    </row>
    <row r="52" spans="1:36" x14ac:dyDescent="0.25">
      <c r="A52" s="29">
        <v>42643</v>
      </c>
      <c r="B52" s="3">
        <v>1.9131780344</v>
      </c>
      <c r="C52" s="3">
        <v>16</v>
      </c>
      <c r="D52" s="30">
        <f t="shared" si="0"/>
        <v>1.9131780344E-2</v>
      </c>
    </row>
    <row r="53" spans="1:36" x14ac:dyDescent="0.25">
      <c r="A53" s="29">
        <v>42643</v>
      </c>
      <c r="B53" s="3">
        <v>1.9628456447</v>
      </c>
      <c r="C53" s="3">
        <v>17</v>
      </c>
      <c r="D53" s="30">
        <f t="shared" si="0"/>
        <v>1.9628456446999999E-2</v>
      </c>
      <c r="E53" s="77"/>
      <c r="F53" s="77"/>
    </row>
    <row r="54" spans="1:36" x14ac:dyDescent="0.25">
      <c r="A54" s="29">
        <v>42643</v>
      </c>
      <c r="B54" s="3">
        <v>2.0112102382999999</v>
      </c>
      <c r="C54" s="3">
        <v>18</v>
      </c>
      <c r="D54" s="30">
        <f t="shared" si="0"/>
        <v>2.0112102383E-2</v>
      </c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</row>
    <row r="55" spans="1:36" x14ac:dyDescent="0.25">
      <c r="A55" s="29">
        <v>42643</v>
      </c>
      <c r="B55" s="3">
        <v>2.0577893799</v>
      </c>
      <c r="C55" s="3">
        <v>19</v>
      </c>
      <c r="D55" s="30">
        <f t="shared" si="0"/>
        <v>2.0577893799000001E-2</v>
      </c>
      <c r="E55" s="75"/>
      <c r="F55" s="75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</row>
    <row r="56" spans="1:36" x14ac:dyDescent="0.25">
      <c r="A56" s="29">
        <v>42643</v>
      </c>
      <c r="B56" s="3">
        <v>2.1022960450000001</v>
      </c>
      <c r="C56" s="3">
        <v>20</v>
      </c>
      <c r="D56" s="30">
        <f t="shared" si="0"/>
        <v>2.1022960450000003E-2</v>
      </c>
      <c r="E56" s="77"/>
      <c r="F56" s="7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x14ac:dyDescent="0.25">
      <c r="A57" s="29">
        <v>42643</v>
      </c>
      <c r="B57" s="3">
        <v>2.1444509854999998</v>
      </c>
      <c r="C57" s="3">
        <v>21</v>
      </c>
      <c r="D57" s="30">
        <f t="shared" si="0"/>
        <v>2.1444509854999998E-2</v>
      </c>
      <c r="E57" s="77"/>
      <c r="F57" s="7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x14ac:dyDescent="0.25">
      <c r="A58" s="29">
        <v>42643</v>
      </c>
      <c r="B58" s="3">
        <v>2.1832415564000001</v>
      </c>
      <c r="C58" s="3">
        <v>22</v>
      </c>
      <c r="D58" s="30">
        <f t="shared" si="0"/>
        <v>2.1832415564E-2</v>
      </c>
      <c r="E58" s="77"/>
      <c r="F58" s="7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x14ac:dyDescent="0.25">
      <c r="A59" s="29">
        <v>42643</v>
      </c>
      <c r="B59" s="3">
        <v>2.2186921948</v>
      </c>
      <c r="C59" s="3">
        <v>23</v>
      </c>
      <c r="D59" s="30">
        <f t="shared" si="0"/>
        <v>2.2186921948E-2</v>
      </c>
      <c r="E59" s="77"/>
      <c r="F59" s="7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x14ac:dyDescent="0.25">
      <c r="A60" s="29">
        <v>42643</v>
      </c>
      <c r="B60" s="3">
        <v>2.2505320988999999</v>
      </c>
      <c r="C60" s="3">
        <v>24</v>
      </c>
      <c r="D60" s="30">
        <f t="shared" si="0"/>
        <v>2.2505320988999999E-2</v>
      </c>
      <c r="E60" s="77"/>
      <c r="F60" s="7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x14ac:dyDescent="0.25">
      <c r="A61" s="29">
        <v>42643</v>
      </c>
      <c r="B61" s="3">
        <v>2.2782166040999998</v>
      </c>
      <c r="C61" s="3">
        <v>25</v>
      </c>
      <c r="D61" s="30">
        <f t="shared" si="0"/>
        <v>2.2782166040999998E-2</v>
      </c>
      <c r="E61" s="77"/>
      <c r="F61" s="7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x14ac:dyDescent="0.25">
      <c r="A62" s="29">
        <v>42643</v>
      </c>
      <c r="B62" s="3">
        <v>2.3014932293000001</v>
      </c>
      <c r="C62" s="3">
        <v>26</v>
      </c>
      <c r="D62" s="30">
        <f t="shared" si="0"/>
        <v>2.3014932293000001E-2</v>
      </c>
      <c r="E62" s="77"/>
      <c r="F62" s="77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x14ac:dyDescent="0.25">
      <c r="A63" s="29">
        <v>42643</v>
      </c>
      <c r="B63" s="3">
        <v>2.3199819491000002</v>
      </c>
      <c r="C63" s="3">
        <v>27</v>
      </c>
      <c r="D63" s="30">
        <f t="shared" si="0"/>
        <v>2.3199819491000001E-2</v>
      </c>
    </row>
    <row r="64" spans="1:36" x14ac:dyDescent="0.25">
      <c r="A64" s="29">
        <v>42643</v>
      </c>
      <c r="B64" s="3">
        <v>2.3333638466000002</v>
      </c>
      <c r="C64" s="3">
        <v>28</v>
      </c>
      <c r="D64" s="30">
        <f t="shared" si="0"/>
        <v>2.3333638466000003E-2</v>
      </c>
    </row>
    <row r="65" spans="1:36" x14ac:dyDescent="0.25">
      <c r="A65" s="29">
        <v>42643</v>
      </c>
      <c r="B65" s="3">
        <v>2.3411728991</v>
      </c>
      <c r="C65" s="3">
        <v>29</v>
      </c>
      <c r="D65" s="30">
        <f t="shared" si="0"/>
        <v>2.3411728991000001E-2</v>
      </c>
    </row>
    <row r="66" spans="1:36" x14ac:dyDescent="0.25">
      <c r="A66" s="29">
        <v>42643</v>
      </c>
      <c r="B66" s="3">
        <v>2.3430828138000002</v>
      </c>
      <c r="C66" s="3">
        <v>30</v>
      </c>
      <c r="D66" s="30">
        <f t="shared" si="0"/>
        <v>2.3430828138000001E-2</v>
      </c>
      <c r="E66" s="77"/>
      <c r="F66" s="77"/>
    </row>
    <row r="67" spans="1:36" x14ac:dyDescent="0.25"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</row>
    <row r="68" spans="1:36" x14ac:dyDescent="0.25">
      <c r="E68" s="75"/>
      <c r="F68" s="75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</row>
    <row r="69" spans="1:36" x14ac:dyDescent="0.25">
      <c r="E69" s="75"/>
      <c r="F69" s="75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</row>
    <row r="70" spans="1:36" x14ac:dyDescent="0.25">
      <c r="E70" s="75"/>
      <c r="F70" s="75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</row>
    <row r="71" spans="1:36" x14ac:dyDescent="0.25">
      <c r="E71" s="75"/>
      <c r="F71" s="75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6" x14ac:dyDescent="0.25">
      <c r="E72" s="75"/>
      <c r="F72" s="75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 x14ac:dyDescent="0.25">
      <c r="E73" s="75"/>
      <c r="F73" s="75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</row>
    <row r="74" spans="1:36" x14ac:dyDescent="0.25">
      <c r="E74" s="75"/>
      <c r="F74" s="75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36" x14ac:dyDescent="0.25">
      <c r="E75" s="75"/>
      <c r="F75" s="75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9" spans="1:36" x14ac:dyDescent="0.25">
      <c r="E79" s="77"/>
      <c r="F79" s="77"/>
    </row>
    <row r="80" spans="1:36" x14ac:dyDescent="0.25"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5:36" x14ac:dyDescent="0.25">
      <c r="E81" s="75"/>
      <c r="F81" s="75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</row>
    <row r="82" spans="5:36" x14ac:dyDescent="0.25">
      <c r="E82" s="77"/>
      <c r="F82" s="77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5:36" x14ac:dyDescent="0.25">
      <c r="E83" s="77"/>
      <c r="F83" s="77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5:36" x14ac:dyDescent="0.25">
      <c r="E84" s="77"/>
      <c r="F84" s="77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5:36" x14ac:dyDescent="0.25">
      <c r="E85" s="77"/>
      <c r="F85" s="77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5:36" x14ac:dyDescent="0.25">
      <c r="E86" s="77"/>
      <c r="F86" s="7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5:36" x14ac:dyDescent="0.25">
      <c r="E87" s="77"/>
      <c r="F87" s="77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5:36" x14ac:dyDescent="0.25">
      <c r="E88" s="77"/>
      <c r="F88" s="7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</sheetData>
  <pageMargins left="0.25" right="0.25" top="0.75" bottom="0.75" header="0.3" footer="0.3"/>
  <pageSetup scale="3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37"/>
  <sheetViews>
    <sheetView topLeftCell="G25" workbookViewId="0">
      <selection activeCell="O4" sqref="O4"/>
    </sheetView>
  </sheetViews>
  <sheetFormatPr defaultColWidth="8.5703125" defaultRowHeight="15" x14ac:dyDescent="0.25"/>
  <cols>
    <col min="1" max="1" width="8.5703125" style="96"/>
    <col min="2" max="2" width="13" style="96" customWidth="1"/>
    <col min="3" max="3" width="13.42578125" style="96" customWidth="1"/>
    <col min="4" max="4" width="12" style="96" customWidth="1"/>
    <col min="5" max="6" width="12.5703125" style="96" customWidth="1"/>
    <col min="7" max="7" width="10.5703125" style="96" bestFit="1" customWidth="1"/>
    <col min="8" max="9" width="9.5703125" style="96" bestFit="1" customWidth="1"/>
    <col min="10" max="10" width="9.5703125" style="96" customWidth="1"/>
    <col min="11" max="11" width="24.140625" style="96" customWidth="1"/>
    <col min="12" max="12" width="1.85546875" style="96" customWidth="1"/>
    <col min="13" max="13" width="23.42578125" style="96" customWidth="1"/>
    <col min="14" max="14" width="2.42578125" style="96" customWidth="1"/>
    <col min="15" max="15" width="23.42578125" style="96" bestFit="1" customWidth="1"/>
    <col min="16" max="16384" width="8.5703125" style="96"/>
  </cols>
  <sheetData>
    <row r="1" spans="1:15" x14ac:dyDescent="0.25">
      <c r="A1" s="96" t="s">
        <v>54</v>
      </c>
    </row>
    <row r="3" spans="1:15" x14ac:dyDescent="0.25">
      <c r="A3" s="97" t="s">
        <v>51</v>
      </c>
      <c r="B3" s="98">
        <v>41912</v>
      </c>
      <c r="C3" s="98">
        <v>42004</v>
      </c>
      <c r="D3" s="98">
        <v>42094</v>
      </c>
      <c r="E3" s="98">
        <v>42185</v>
      </c>
      <c r="F3" s="98">
        <v>42277</v>
      </c>
      <c r="G3" s="98">
        <v>42369</v>
      </c>
      <c r="H3" s="98">
        <v>42460</v>
      </c>
      <c r="I3" s="98">
        <v>42551</v>
      </c>
      <c r="J3" s="98">
        <v>42643</v>
      </c>
      <c r="K3" s="112" t="s">
        <v>114</v>
      </c>
      <c r="L3" s="110"/>
      <c r="M3" s="112" t="s">
        <v>123</v>
      </c>
      <c r="O3" s="112" t="s">
        <v>138</v>
      </c>
    </row>
    <row r="4" spans="1:15" x14ac:dyDescent="0.25">
      <c r="A4" s="99" t="s">
        <v>41</v>
      </c>
      <c r="B4" s="74">
        <v>1.0141480600597001E-3</v>
      </c>
      <c r="C4" s="74">
        <v>1.927324712E-3</v>
      </c>
      <c r="D4" s="100">
        <v>2.0287921739999999E-3</v>
      </c>
      <c r="E4" s="100">
        <v>2.3006634420000001E-3</v>
      </c>
      <c r="F4" s="100">
        <v>2.8019755619999999E-3</v>
      </c>
      <c r="G4" s="103">
        <v>5.2068252390000003E-3</v>
      </c>
      <c r="H4" s="103">
        <v>5.0062370830000003E-3</v>
      </c>
      <c r="I4" s="103">
        <v>5.1064884300000002E-3</v>
      </c>
      <c r="J4" s="30">
        <v>6.0146032329999998E-3</v>
      </c>
      <c r="K4" s="103">
        <f>+H4-G4</f>
        <v>-2.0058815600000005E-4</v>
      </c>
      <c r="M4" s="103">
        <f>+I4-H4</f>
        <v>1.002513469999999E-4</v>
      </c>
      <c r="O4" s="103">
        <f>+J4-I4</f>
        <v>9.0811480299999962E-4</v>
      </c>
    </row>
    <row r="5" spans="1:15" x14ac:dyDescent="0.25">
      <c r="A5" s="101" t="s">
        <v>42</v>
      </c>
      <c r="B5" s="74">
        <v>1.1152777777782002E-3</v>
      </c>
      <c r="C5" s="74">
        <v>2.129166667E-3</v>
      </c>
      <c r="D5" s="100">
        <v>2.2305555559999999E-3</v>
      </c>
      <c r="E5" s="100">
        <v>2.7000149730000002E-3</v>
      </c>
      <c r="F5" s="100">
        <v>3.3999979130000003E-3</v>
      </c>
      <c r="G5" s="103">
        <v>6.4000019750000007E-3</v>
      </c>
      <c r="H5" s="103">
        <v>5.5000006999999995E-3</v>
      </c>
      <c r="I5" s="103">
        <v>5.188755273E-3</v>
      </c>
      <c r="J5" s="30">
        <v>6.5000010929999992E-3</v>
      </c>
      <c r="K5" s="103">
        <f t="shared" ref="K5:K35" si="0">+H5-G5</f>
        <v>-9.0000127500000117E-4</v>
      </c>
      <c r="M5" s="103">
        <f t="shared" ref="M5:M35" si="1">+I5-H5</f>
        <v>-3.1124542699999952E-4</v>
      </c>
      <c r="O5" s="103">
        <f t="shared" ref="O5:O35" si="2">+J5-I5</f>
        <v>1.3112458199999993E-3</v>
      </c>
    </row>
    <row r="6" spans="1:15" x14ac:dyDescent="0.25">
      <c r="A6" s="102">
        <v>1</v>
      </c>
      <c r="B6" s="74">
        <v>1.1566326806827E-3</v>
      </c>
      <c r="C6" s="74">
        <v>3.0369985960000002E-3</v>
      </c>
      <c r="D6" s="100">
        <v>2.9302293340000003E-3</v>
      </c>
      <c r="E6" s="100">
        <v>3.2267163850000003E-3</v>
      </c>
      <c r="F6" s="100">
        <v>3.7082428249999998E-3</v>
      </c>
      <c r="G6" s="103">
        <v>7.5392384160000003E-3</v>
      </c>
      <c r="H6" s="103">
        <v>6.0496839309999995E-3</v>
      </c>
      <c r="I6" s="103">
        <v>4.9897127779999998E-3</v>
      </c>
      <c r="J6" s="30">
        <v>6.4716257359999996E-3</v>
      </c>
      <c r="K6" s="103">
        <f t="shared" si="0"/>
        <v>-1.4895544850000008E-3</v>
      </c>
      <c r="M6" s="103">
        <f t="shared" si="1"/>
        <v>-1.0599711529999997E-3</v>
      </c>
      <c r="O6" s="103">
        <f t="shared" si="2"/>
        <v>1.4819129579999998E-3</v>
      </c>
    </row>
    <row r="7" spans="1:15" x14ac:dyDescent="0.25">
      <c r="A7" s="102">
        <f>A6+1</f>
        <v>2</v>
      </c>
      <c r="B7" s="74">
        <v>6.0932563546374011E-3</v>
      </c>
      <c r="C7" s="74">
        <v>6.9177659879999997E-3</v>
      </c>
      <c r="D7" s="100">
        <v>5.6478183109999998E-3</v>
      </c>
      <c r="E7" s="100">
        <v>6.4279022730000003E-3</v>
      </c>
      <c r="F7" s="100">
        <v>6.5128447069999996E-3</v>
      </c>
      <c r="G7" s="103">
        <v>1.0720019115E-2</v>
      </c>
      <c r="H7" s="103">
        <v>7.3920866959999998E-3</v>
      </c>
      <c r="I7" s="103">
        <v>5.8689657390000004E-3</v>
      </c>
      <c r="J7" s="30">
        <v>7.7050424760000003E-3</v>
      </c>
      <c r="K7" s="103">
        <f t="shared" si="0"/>
        <v>-3.3279324190000001E-3</v>
      </c>
      <c r="M7" s="103">
        <f t="shared" si="1"/>
        <v>-1.5231209569999994E-3</v>
      </c>
      <c r="O7" s="103">
        <f t="shared" si="2"/>
        <v>1.8360767369999999E-3</v>
      </c>
    </row>
    <row r="8" spans="1:15" x14ac:dyDescent="0.25">
      <c r="A8" s="102">
        <f t="shared" ref="A8:A35" si="3">A7+1</f>
        <v>3</v>
      </c>
      <c r="B8" s="74">
        <v>1.1167382520072999E-2</v>
      </c>
      <c r="C8" s="74">
        <v>1.1255613632E-2</v>
      </c>
      <c r="D8" s="100">
        <v>8.9806780649999991E-3</v>
      </c>
      <c r="E8" s="100">
        <v>1.0132714950999998E-2</v>
      </c>
      <c r="F8" s="100">
        <v>9.4046971989999988E-3</v>
      </c>
      <c r="G8" s="103">
        <v>1.3328463802E-2</v>
      </c>
      <c r="H8" s="103">
        <v>8.7575344390000004E-3</v>
      </c>
      <c r="I8" s="103">
        <v>7.1996293359999994E-3</v>
      </c>
      <c r="J8" s="30">
        <v>9.062351976000001E-3</v>
      </c>
      <c r="K8" s="103">
        <f t="shared" si="0"/>
        <v>-4.5709293629999995E-3</v>
      </c>
      <c r="M8" s="103">
        <f t="shared" si="1"/>
        <v>-1.5579051030000009E-3</v>
      </c>
      <c r="O8" s="103">
        <f t="shared" si="2"/>
        <v>1.8627226400000016E-3</v>
      </c>
    </row>
    <row r="9" spans="1:15" x14ac:dyDescent="0.25">
      <c r="A9" s="102">
        <f t="shared" si="3"/>
        <v>4</v>
      </c>
      <c r="B9" s="74">
        <v>1.52600455908234E-2</v>
      </c>
      <c r="C9" s="74">
        <v>1.4492605477999999E-2</v>
      </c>
      <c r="D9" s="100">
        <v>1.187393957E-2</v>
      </c>
      <c r="E9" s="100">
        <v>1.3678762972E-2</v>
      </c>
      <c r="F9" s="100">
        <v>1.1938921591000001E-2</v>
      </c>
      <c r="G9" s="103">
        <v>1.6055028088000002E-2</v>
      </c>
      <c r="H9" s="103">
        <v>1.0868867445999998E-2</v>
      </c>
      <c r="I9" s="103">
        <v>8.8721563630000007E-3</v>
      </c>
      <c r="J9" s="30">
        <v>1.0588949482000001E-2</v>
      </c>
      <c r="K9" s="103">
        <f t="shared" si="0"/>
        <v>-5.1861606420000039E-3</v>
      </c>
      <c r="M9" s="103">
        <f t="shared" si="1"/>
        <v>-1.9967110829999975E-3</v>
      </c>
      <c r="O9" s="103">
        <f t="shared" si="2"/>
        <v>1.7167931190000003E-3</v>
      </c>
    </row>
    <row r="10" spans="1:15" x14ac:dyDescent="0.25">
      <c r="A10" s="102">
        <f t="shared" si="3"/>
        <v>5</v>
      </c>
      <c r="B10" s="74">
        <v>1.8141162935464902E-2</v>
      </c>
      <c r="C10" s="74">
        <v>1.670418571E-2</v>
      </c>
      <c r="D10" s="100">
        <v>1.4032864005000001E-2</v>
      </c>
      <c r="E10" s="100">
        <v>1.6642952744999998E-2</v>
      </c>
      <c r="F10" s="100">
        <v>1.4143692548999999E-2</v>
      </c>
      <c r="G10" s="103">
        <v>1.8043832491999999E-2</v>
      </c>
      <c r="H10" s="103">
        <v>1.2514494319000001E-2</v>
      </c>
      <c r="I10" s="103">
        <v>1.0202293419999999E-2</v>
      </c>
      <c r="J10" s="30">
        <v>1.1855328098999999E-2</v>
      </c>
      <c r="K10" s="103">
        <f t="shared" si="0"/>
        <v>-5.529338172999998E-3</v>
      </c>
      <c r="M10" s="103">
        <f t="shared" si="1"/>
        <v>-2.3122008990000015E-3</v>
      </c>
      <c r="O10" s="103">
        <f t="shared" si="2"/>
        <v>1.6530346789999997E-3</v>
      </c>
    </row>
    <row r="11" spans="1:15" x14ac:dyDescent="0.25">
      <c r="A11" s="102">
        <f t="shared" si="3"/>
        <v>6</v>
      </c>
      <c r="B11" s="74">
        <v>2.0307966688017601E-2</v>
      </c>
      <c r="C11" s="74">
        <v>1.8419744466999999E-2</v>
      </c>
      <c r="D11" s="100">
        <v>1.5705497149000002E-2</v>
      </c>
      <c r="E11" s="100">
        <v>1.8937021397999999E-2</v>
      </c>
      <c r="F11" s="100">
        <v>1.6212142151999998E-2</v>
      </c>
      <c r="G11" s="103">
        <v>1.9641866819000001E-2</v>
      </c>
      <c r="H11" s="103">
        <v>1.4324976369999999E-2</v>
      </c>
      <c r="I11" s="103">
        <v>1.1820443456E-2</v>
      </c>
      <c r="J11" s="30">
        <v>1.3232919276E-2</v>
      </c>
      <c r="K11" s="103">
        <f t="shared" si="0"/>
        <v>-5.3168904490000016E-3</v>
      </c>
      <c r="M11" s="103">
        <f t="shared" si="1"/>
        <v>-2.5045329139999992E-3</v>
      </c>
      <c r="O11" s="103">
        <f t="shared" si="2"/>
        <v>1.41247582E-3</v>
      </c>
    </row>
    <row r="12" spans="1:15" x14ac:dyDescent="0.25">
      <c r="A12" s="102">
        <f t="shared" si="3"/>
        <v>7</v>
      </c>
      <c r="B12" s="74">
        <v>2.2025953902832601E-2</v>
      </c>
      <c r="C12" s="74">
        <v>1.9707851661999998E-2</v>
      </c>
      <c r="D12" s="100">
        <v>1.7028430874000001E-2</v>
      </c>
      <c r="E12" s="100">
        <v>2.0612733411000003E-2</v>
      </c>
      <c r="F12" s="100">
        <v>1.7810376656E-2</v>
      </c>
      <c r="G12" s="103">
        <v>2.0850143439000001E-2</v>
      </c>
      <c r="H12" s="103">
        <v>1.5740662967E-2</v>
      </c>
      <c r="I12" s="103">
        <v>1.3063012902E-2</v>
      </c>
      <c r="J12" s="30">
        <v>1.4292876477E-2</v>
      </c>
      <c r="K12" s="103">
        <f t="shared" si="0"/>
        <v>-5.1094804720000012E-3</v>
      </c>
      <c r="M12" s="103">
        <f t="shared" si="1"/>
        <v>-2.6776500650000003E-3</v>
      </c>
      <c r="O12" s="103">
        <f t="shared" si="2"/>
        <v>1.2298635750000002E-3</v>
      </c>
    </row>
    <row r="13" spans="1:15" x14ac:dyDescent="0.25">
      <c r="A13" s="102">
        <f t="shared" si="3"/>
        <v>8</v>
      </c>
      <c r="B13" s="74">
        <v>2.34361205736064E-2</v>
      </c>
      <c r="C13" s="74">
        <v>2.0692505624000001E-2</v>
      </c>
      <c r="D13" s="100">
        <v>1.8108198385E-2</v>
      </c>
      <c r="E13" s="100">
        <v>2.1863992648E-2</v>
      </c>
      <c r="F13" s="100">
        <v>1.9026039373E-2</v>
      </c>
      <c r="G13" s="103">
        <v>2.1783522883000003E-2</v>
      </c>
      <c r="H13" s="103">
        <v>1.6758095201000002E-2</v>
      </c>
      <c r="I13" s="103">
        <v>1.3911239993000001E-2</v>
      </c>
      <c r="J13" s="30">
        <v>1.5067947638000002E-2</v>
      </c>
      <c r="K13" s="103">
        <f t="shared" si="0"/>
        <v>-5.0254276820000006E-3</v>
      </c>
      <c r="M13" s="103">
        <f t="shared" si="1"/>
        <v>-2.8468552080000015E-3</v>
      </c>
      <c r="O13" s="103">
        <f t="shared" si="2"/>
        <v>1.1567076450000012E-3</v>
      </c>
    </row>
    <row r="14" spans="1:15" x14ac:dyDescent="0.25">
      <c r="A14" s="102">
        <f t="shared" si="3"/>
        <v>9</v>
      </c>
      <c r="B14" s="74">
        <v>2.4617349246073603E-2</v>
      </c>
      <c r="C14" s="74">
        <v>2.1474448115999998E-2</v>
      </c>
      <c r="D14" s="100">
        <v>1.9015967211E-2</v>
      </c>
      <c r="E14" s="100">
        <v>2.2854870302000001E-2</v>
      </c>
      <c r="F14" s="100">
        <v>2.0004064565999999E-2</v>
      </c>
      <c r="G14" s="103">
        <v>2.2544921115999997E-2</v>
      </c>
      <c r="H14" s="103">
        <v>1.7531403439999999E-2</v>
      </c>
      <c r="I14" s="103">
        <v>1.4528535340999999E-2</v>
      </c>
      <c r="J14" s="30">
        <v>1.5675861366999999E-2</v>
      </c>
      <c r="K14" s="103">
        <f t="shared" si="0"/>
        <v>-5.0135176759999976E-3</v>
      </c>
      <c r="M14" s="103">
        <f t="shared" si="1"/>
        <v>-3.0028680989999997E-3</v>
      </c>
      <c r="O14" s="103">
        <f t="shared" si="2"/>
        <v>1.1473260259999996E-3</v>
      </c>
    </row>
    <row r="15" spans="1:15" x14ac:dyDescent="0.25">
      <c r="A15" s="102">
        <f t="shared" si="3"/>
        <v>10</v>
      </c>
      <c r="B15" s="74">
        <v>2.5614812525746204E-2</v>
      </c>
      <c r="C15" s="74">
        <v>2.2113948216999999E-2</v>
      </c>
      <c r="D15" s="100">
        <v>1.9793238865999999E-2</v>
      </c>
      <c r="E15" s="100">
        <v>2.3684425533E-2</v>
      </c>
      <c r="F15" s="100">
        <v>2.0825350645999999E-2</v>
      </c>
      <c r="G15" s="103">
        <v>2.3191207913999999E-2</v>
      </c>
      <c r="H15" s="103">
        <v>1.8161681539E-2</v>
      </c>
      <c r="I15" s="103">
        <v>1.5021171206E-2</v>
      </c>
      <c r="J15" s="30">
        <v>1.6193596845000002E-2</v>
      </c>
      <c r="K15" s="103">
        <f t="shared" si="0"/>
        <v>-5.0295263749999992E-3</v>
      </c>
      <c r="M15" s="103">
        <f t="shared" si="1"/>
        <v>-3.140510333E-3</v>
      </c>
      <c r="O15" s="103">
        <f t="shared" si="2"/>
        <v>1.1724256390000017E-3</v>
      </c>
    </row>
    <row r="16" spans="1:15" x14ac:dyDescent="0.25">
      <c r="A16" s="102">
        <f t="shared" si="3"/>
        <v>11</v>
      </c>
      <c r="B16" s="74">
        <v>2.6454449983727198E-2</v>
      </c>
      <c r="C16" s="74">
        <v>2.2648878180000002E-2</v>
      </c>
      <c r="D16" s="100">
        <v>2.0465969848999999E-2</v>
      </c>
      <c r="E16" s="100">
        <v>2.4417617205000002E-2</v>
      </c>
      <c r="F16" s="100">
        <v>2.1548180802000001E-2</v>
      </c>
      <c r="G16" s="103">
        <v>2.3763826883000001E-2</v>
      </c>
      <c r="H16" s="103">
        <v>1.8712179844999999E-2</v>
      </c>
      <c r="I16" s="103">
        <v>1.5456161299E-2</v>
      </c>
      <c r="J16" s="30">
        <v>1.6669514614E-2</v>
      </c>
      <c r="K16" s="103">
        <f t="shared" si="0"/>
        <v>-5.0516470380000018E-3</v>
      </c>
      <c r="M16" s="103">
        <f t="shared" si="1"/>
        <v>-3.2560185459999998E-3</v>
      </c>
      <c r="O16" s="103">
        <f t="shared" si="2"/>
        <v>1.2133533150000004E-3</v>
      </c>
    </row>
    <row r="17" spans="1:15" x14ac:dyDescent="0.25">
      <c r="A17" s="102">
        <f t="shared" si="3"/>
        <v>12</v>
      </c>
      <c r="B17" s="74">
        <v>2.7157945524547405E-2</v>
      </c>
      <c r="C17" s="74">
        <v>2.3105702245000002E-2</v>
      </c>
      <c r="D17" s="100">
        <v>2.1052670624999999E-2</v>
      </c>
      <c r="E17" s="100">
        <v>2.5096139835999998E-2</v>
      </c>
      <c r="F17" s="100">
        <v>2.2210287818E-2</v>
      </c>
      <c r="G17" s="103">
        <v>2.4289659458000001E-2</v>
      </c>
      <c r="H17" s="103">
        <v>1.9228225107000001E-2</v>
      </c>
      <c r="I17" s="103">
        <v>1.5881257082E-2</v>
      </c>
      <c r="J17" s="30">
        <v>1.7138595977000001E-2</v>
      </c>
      <c r="K17" s="103">
        <f t="shared" si="0"/>
        <v>-5.061434351E-3</v>
      </c>
      <c r="M17" s="103">
        <f t="shared" si="1"/>
        <v>-3.3469680250000008E-3</v>
      </c>
      <c r="O17" s="103">
        <f t="shared" si="2"/>
        <v>1.2573388950000014E-3</v>
      </c>
    </row>
    <row r="18" spans="1:15" x14ac:dyDescent="0.25">
      <c r="A18" s="102">
        <f t="shared" si="3"/>
        <v>13</v>
      </c>
      <c r="B18" s="74">
        <v>2.7754504433948498E-2</v>
      </c>
      <c r="C18" s="74">
        <v>2.3503898698999999E-2</v>
      </c>
      <c r="D18" s="100">
        <v>2.15711785E-2</v>
      </c>
      <c r="E18" s="100">
        <v>2.5734085667000001E-2</v>
      </c>
      <c r="F18" s="100">
        <v>2.2836303911999999E-2</v>
      </c>
      <c r="G18" s="103">
        <v>2.4784720943999999E-2</v>
      </c>
      <c r="H18" s="103">
        <v>1.9738121721E-2</v>
      </c>
      <c r="I18" s="103">
        <v>1.6327529058000001E-2</v>
      </c>
      <c r="J18" s="30">
        <v>1.7621289971000001E-2</v>
      </c>
      <c r="K18" s="103">
        <f t="shared" si="0"/>
        <v>-5.0465992229999992E-3</v>
      </c>
      <c r="M18" s="103">
        <f t="shared" si="1"/>
        <v>-3.4105926629999991E-3</v>
      </c>
      <c r="O18" s="103">
        <f t="shared" si="2"/>
        <v>1.293760913E-3</v>
      </c>
    </row>
    <row r="19" spans="1:15" x14ac:dyDescent="0.25">
      <c r="A19" s="102">
        <f t="shared" si="3"/>
        <v>14</v>
      </c>
      <c r="B19" s="74">
        <v>2.8267566534856702E-2</v>
      </c>
      <c r="C19" s="74">
        <v>2.3857674644000001E-2</v>
      </c>
      <c r="D19" s="100">
        <v>2.2034567440999998E-2</v>
      </c>
      <c r="E19" s="100">
        <v>2.6335358125E-2</v>
      </c>
      <c r="F19" s="100">
        <v>2.3428930445999998E-2</v>
      </c>
      <c r="G19" s="103">
        <v>2.5252044309E-2</v>
      </c>
      <c r="H19" s="103">
        <v>2.0255925699000001E-2</v>
      </c>
      <c r="I19" s="103">
        <v>1.6806682184999998E-2</v>
      </c>
      <c r="J19" s="30">
        <v>1.8120317085E-2</v>
      </c>
      <c r="K19" s="103">
        <f t="shared" si="0"/>
        <v>-4.9961186099999992E-3</v>
      </c>
      <c r="M19" s="103">
        <f t="shared" si="1"/>
        <v>-3.4492435140000034E-3</v>
      </c>
      <c r="O19" s="103">
        <f t="shared" si="2"/>
        <v>1.3136349000000026E-3</v>
      </c>
    </row>
    <row r="20" spans="1:15" x14ac:dyDescent="0.25">
      <c r="A20" s="102">
        <f t="shared" si="3"/>
        <v>15</v>
      </c>
      <c r="B20" s="74">
        <v>2.8713796134128701E-2</v>
      </c>
      <c r="C20" s="74">
        <v>2.4177221045000002E-2</v>
      </c>
      <c r="D20" s="100">
        <v>2.2452652516999998E-2</v>
      </c>
      <c r="E20" s="100">
        <v>2.6902874798E-2</v>
      </c>
      <c r="F20" s="100">
        <v>2.3992818230999999E-2</v>
      </c>
      <c r="G20" s="103">
        <v>2.5696775148999998E-2</v>
      </c>
      <c r="H20" s="103">
        <v>2.0776334529999999E-2</v>
      </c>
      <c r="I20" s="103">
        <v>1.7308090113E-2</v>
      </c>
      <c r="J20" s="30">
        <v>1.8625919796999998E-2</v>
      </c>
      <c r="K20" s="103">
        <f t="shared" si="0"/>
        <v>-4.9204406189999987E-3</v>
      </c>
      <c r="M20" s="103">
        <f t="shared" si="1"/>
        <v>-3.4682444169999993E-3</v>
      </c>
      <c r="O20" s="103">
        <f t="shared" si="2"/>
        <v>1.3178296839999985E-3</v>
      </c>
    </row>
    <row r="21" spans="1:15" x14ac:dyDescent="0.25">
      <c r="A21" s="102">
        <f t="shared" si="3"/>
        <v>16</v>
      </c>
      <c r="B21" s="74">
        <v>2.9106255824786896E-2</v>
      </c>
      <c r="C21" s="74">
        <v>2.4470613076999999E-2</v>
      </c>
      <c r="D21" s="100">
        <v>2.2832537106E-2</v>
      </c>
      <c r="E21" s="100">
        <v>2.7438191671999998E-2</v>
      </c>
      <c r="F21" s="100">
        <v>2.4529542936000001E-2</v>
      </c>
      <c r="G21" s="103">
        <v>2.6121521282000001E-2</v>
      </c>
      <c r="H21" s="103">
        <v>2.1295524264000002E-2</v>
      </c>
      <c r="I21" s="103">
        <v>1.7823490205E-2</v>
      </c>
      <c r="J21" s="30">
        <v>1.9131780344E-2</v>
      </c>
      <c r="K21" s="103">
        <f t="shared" si="0"/>
        <v>-4.8259970179999993E-3</v>
      </c>
      <c r="M21" s="103">
        <f t="shared" si="1"/>
        <v>-3.4720340590000016E-3</v>
      </c>
      <c r="O21" s="103">
        <f t="shared" si="2"/>
        <v>1.3082901389999992E-3</v>
      </c>
    </row>
    <row r="22" spans="1:15" x14ac:dyDescent="0.25">
      <c r="A22" s="102">
        <f t="shared" si="3"/>
        <v>17</v>
      </c>
      <c r="B22" s="74">
        <v>2.9454818739870801E-2</v>
      </c>
      <c r="C22" s="74">
        <v>2.4744024964000001E-2</v>
      </c>
      <c r="D22" s="100">
        <v>2.3179641865999998E-2</v>
      </c>
      <c r="E22" s="100">
        <v>2.7942181226999999E-2</v>
      </c>
      <c r="F22" s="100">
        <v>2.5041619050000002E-2</v>
      </c>
      <c r="G22" s="103">
        <v>2.6529265265000001E-2</v>
      </c>
      <c r="H22" s="103">
        <v>2.1806427088999998E-2</v>
      </c>
      <c r="I22" s="103">
        <v>1.8342394860999998E-2</v>
      </c>
      <c r="J22" s="30">
        <v>1.9628456446999999E-2</v>
      </c>
      <c r="K22" s="103">
        <f t="shared" si="0"/>
        <v>-4.7228381760000028E-3</v>
      </c>
      <c r="M22" s="103">
        <f t="shared" si="1"/>
        <v>-3.4640322279999997E-3</v>
      </c>
      <c r="O22" s="103">
        <f t="shared" si="2"/>
        <v>1.2860615860000001E-3</v>
      </c>
    </row>
    <row r="23" spans="1:15" x14ac:dyDescent="0.25">
      <c r="A23" s="102">
        <f t="shared" si="3"/>
        <v>18</v>
      </c>
      <c r="B23" s="74">
        <v>2.9767384574948003E-2</v>
      </c>
      <c r="C23" s="74">
        <v>2.5002450006000002E-2</v>
      </c>
      <c r="D23" s="100">
        <v>2.3497739559999998E-2</v>
      </c>
      <c r="E23" s="100">
        <v>2.8414542277999999E-2</v>
      </c>
      <c r="F23" s="100">
        <v>2.5526546817999998E-2</v>
      </c>
      <c r="G23" s="103">
        <v>2.6918901043000001E-2</v>
      </c>
      <c r="H23" s="103">
        <v>2.2306694503000001E-2</v>
      </c>
      <c r="I23" s="103">
        <v>1.8859845912999999E-2</v>
      </c>
      <c r="J23" s="30">
        <v>2.0112102383E-2</v>
      </c>
      <c r="K23" s="103">
        <f t="shared" si="0"/>
        <v>-4.6122065400000002E-3</v>
      </c>
      <c r="M23" s="103">
        <f t="shared" si="1"/>
        <v>-3.4468485900000026E-3</v>
      </c>
      <c r="O23" s="103">
        <f t="shared" si="2"/>
        <v>1.2522564700000009E-3</v>
      </c>
    </row>
    <row r="24" spans="1:15" x14ac:dyDescent="0.25">
      <c r="A24" s="102">
        <f t="shared" si="3"/>
        <v>19</v>
      </c>
      <c r="B24" s="74">
        <v>3.00498087154203E-2</v>
      </c>
      <c r="C24" s="74">
        <v>2.5249684848000001E-2</v>
      </c>
      <c r="D24" s="100">
        <v>2.3789998734000003E-2</v>
      </c>
      <c r="E24" s="100">
        <v>2.8855010590999999E-2</v>
      </c>
      <c r="F24" s="100">
        <v>2.5985746742999999E-2</v>
      </c>
      <c r="G24" s="103">
        <v>2.7292461774E-2</v>
      </c>
      <c r="H24" s="103">
        <v>2.2793065522E-2</v>
      </c>
      <c r="I24" s="103">
        <v>1.9370784677E-2</v>
      </c>
      <c r="J24" s="30">
        <v>2.0577893799000001E-2</v>
      </c>
      <c r="K24" s="103">
        <f t="shared" si="0"/>
        <v>-4.499396252E-3</v>
      </c>
      <c r="M24" s="103">
        <f t="shared" si="1"/>
        <v>-3.4222808450000003E-3</v>
      </c>
      <c r="O24" s="103">
        <f t="shared" si="2"/>
        <v>1.2071091220000017E-3</v>
      </c>
    </row>
    <row r="25" spans="1:15" x14ac:dyDescent="0.25">
      <c r="A25" s="102">
        <f t="shared" si="3"/>
        <v>20</v>
      </c>
      <c r="B25" s="74">
        <v>3.0307308345888004E-2</v>
      </c>
      <c r="C25" s="74">
        <v>2.5489124081E-2</v>
      </c>
      <c r="D25" s="100">
        <v>2.4058744242E-2</v>
      </c>
      <c r="E25" s="100">
        <v>2.9262705898999999E-2</v>
      </c>
      <c r="F25" s="100">
        <v>2.6418711716E-2</v>
      </c>
      <c r="G25" s="103">
        <v>2.7650224487E-2</v>
      </c>
      <c r="H25" s="103">
        <v>2.3263811871999999E-2</v>
      </c>
      <c r="I25" s="103">
        <v>1.9871854035999999E-2</v>
      </c>
      <c r="J25" s="30">
        <v>2.1022960450000003E-2</v>
      </c>
      <c r="K25" s="103">
        <f t="shared" si="0"/>
        <v>-4.3864126150000016E-3</v>
      </c>
      <c r="M25" s="103">
        <f t="shared" si="1"/>
        <v>-3.3919578359999994E-3</v>
      </c>
      <c r="O25" s="103">
        <f t="shared" si="2"/>
        <v>1.1511064140000034E-3</v>
      </c>
    </row>
    <row r="26" spans="1:15" x14ac:dyDescent="0.25">
      <c r="A26" s="102">
        <f t="shared" si="3"/>
        <v>21</v>
      </c>
      <c r="B26" s="74">
        <v>3.0544027837101497E-2</v>
      </c>
      <c r="C26" s="74">
        <v>2.5723570871999998E-2</v>
      </c>
      <c r="D26" s="100">
        <v>2.4305835121E-2</v>
      </c>
      <c r="E26" s="100">
        <v>2.9636519646E-2</v>
      </c>
      <c r="F26" s="100">
        <v>2.6830368787E-2</v>
      </c>
      <c r="G26" s="103">
        <v>2.7997489813000001E-2</v>
      </c>
      <c r="H26" s="103">
        <v>2.3717964707000001E-2</v>
      </c>
      <c r="I26" s="103">
        <v>2.0360842380999999E-2</v>
      </c>
      <c r="J26" s="30">
        <v>2.1444509854999998E-2</v>
      </c>
      <c r="K26" s="103">
        <f t="shared" si="0"/>
        <v>-4.2795251059999997E-3</v>
      </c>
      <c r="M26" s="103">
        <f t="shared" si="1"/>
        <v>-3.3571223260000019E-3</v>
      </c>
      <c r="O26" s="103">
        <f t="shared" si="2"/>
        <v>1.0836674739999989E-3</v>
      </c>
    </row>
    <row r="27" spans="1:15" x14ac:dyDescent="0.25">
      <c r="A27" s="102">
        <f t="shared" si="3"/>
        <v>22</v>
      </c>
      <c r="B27" s="74">
        <v>3.07635941520642E-2</v>
      </c>
      <c r="C27" s="74">
        <v>2.5955489418000001E-2</v>
      </c>
      <c r="D27" s="100">
        <v>2.4532373401999999E-2</v>
      </c>
      <c r="E27" s="100">
        <v>2.9974546951000002E-2</v>
      </c>
      <c r="F27" s="100">
        <v>2.7208263388999999E-2</v>
      </c>
      <c r="G27" s="103">
        <v>2.8323975128999999E-2</v>
      </c>
      <c r="H27" s="103">
        <v>2.4144721078E-2</v>
      </c>
      <c r="I27" s="103">
        <v>2.0826320244E-2</v>
      </c>
      <c r="J27" s="30">
        <v>2.1832415564E-2</v>
      </c>
      <c r="K27" s="103">
        <f t="shared" si="0"/>
        <v>-4.1792540509999997E-3</v>
      </c>
      <c r="M27" s="103">
        <f t="shared" si="1"/>
        <v>-3.3184008340000001E-3</v>
      </c>
      <c r="O27" s="103">
        <f t="shared" si="2"/>
        <v>1.0060953200000007E-3</v>
      </c>
    </row>
    <row r="28" spans="1:15" x14ac:dyDescent="0.25">
      <c r="A28" s="102">
        <f t="shared" si="3"/>
        <v>23</v>
      </c>
      <c r="B28" s="74">
        <v>3.0968701359778601E-2</v>
      </c>
      <c r="C28" s="74">
        <v>2.6186780635999999E-2</v>
      </c>
      <c r="D28" s="100">
        <v>2.4739453602E-2</v>
      </c>
      <c r="E28" s="100">
        <v>3.0275122680000002E-2</v>
      </c>
      <c r="F28" s="100">
        <v>2.7556930393000001E-2</v>
      </c>
      <c r="G28" s="103">
        <v>2.8634616016000002E-2</v>
      </c>
      <c r="H28" s="103">
        <v>2.4546095451999997E-2</v>
      </c>
      <c r="I28" s="103">
        <v>2.1269299785000001E-2</v>
      </c>
      <c r="J28" s="30">
        <v>2.2186921948E-2</v>
      </c>
      <c r="K28" s="103">
        <f t="shared" si="0"/>
        <v>-4.0885205640000047E-3</v>
      </c>
      <c r="M28" s="103">
        <f t="shared" si="1"/>
        <v>-3.2767956669999959E-3</v>
      </c>
      <c r="O28" s="103">
        <f t="shared" si="2"/>
        <v>9.176221629999988E-4</v>
      </c>
    </row>
    <row r="29" spans="1:15" x14ac:dyDescent="0.25">
      <c r="A29" s="102">
        <f t="shared" si="3"/>
        <v>24</v>
      </c>
      <c r="B29" s="74">
        <v>3.1162060350031901E-2</v>
      </c>
      <c r="C29" s="74">
        <v>2.6419414546000001E-2</v>
      </c>
      <c r="D29" s="100">
        <v>2.4927772987E-2</v>
      </c>
      <c r="E29" s="100">
        <v>3.0536155613E-2</v>
      </c>
      <c r="F29" s="100">
        <v>2.7874956587E-2</v>
      </c>
      <c r="G29" s="103">
        <v>2.8928886886999999E-2</v>
      </c>
      <c r="H29" s="103">
        <v>2.4920284496999998E-2</v>
      </c>
      <c r="I29" s="103">
        <v>2.1687565797E-2</v>
      </c>
      <c r="J29" s="30">
        <v>2.2505320988999999E-2</v>
      </c>
      <c r="K29" s="103">
        <f t="shared" si="0"/>
        <v>-4.008602390000001E-3</v>
      </c>
      <c r="M29" s="103">
        <f t="shared" si="1"/>
        <v>-3.2327186999999979E-3</v>
      </c>
      <c r="O29" s="103">
        <f t="shared" si="2"/>
        <v>8.177551919999991E-4</v>
      </c>
    </row>
    <row r="30" spans="1:15" x14ac:dyDescent="0.25">
      <c r="A30" s="102">
        <f t="shared" si="3"/>
        <v>25</v>
      </c>
      <c r="B30" s="74">
        <v>3.1345924285800207E-2</v>
      </c>
      <c r="C30" s="74">
        <v>2.6655074430000002E-2</v>
      </c>
      <c r="D30" s="100">
        <v>2.5097903882999997E-2</v>
      </c>
      <c r="E30" s="100">
        <v>3.0755464278000001E-2</v>
      </c>
      <c r="F30" s="100">
        <v>2.8161381582999998E-2</v>
      </c>
      <c r="G30" s="103">
        <v>2.9207042983E-2</v>
      </c>
      <c r="H30" s="103">
        <v>2.5262310075999998E-2</v>
      </c>
      <c r="I30" s="103">
        <v>2.2075504721999997E-2</v>
      </c>
      <c r="J30" s="30">
        <v>2.2782166040999998E-2</v>
      </c>
      <c r="K30" s="103">
        <f t="shared" si="0"/>
        <v>-3.9447329070000023E-3</v>
      </c>
      <c r="M30" s="103">
        <f t="shared" si="1"/>
        <v>-3.1868053540000003E-3</v>
      </c>
      <c r="O30" s="103">
        <f t="shared" si="2"/>
        <v>7.0666131900000081E-4</v>
      </c>
    </row>
    <row r="31" spans="1:15" x14ac:dyDescent="0.25">
      <c r="A31" s="102">
        <f t="shared" si="3"/>
        <v>26</v>
      </c>
      <c r="B31" s="74">
        <v>3.1522418958149903E-2</v>
      </c>
      <c r="C31" s="74">
        <v>2.6895378663999998E-2</v>
      </c>
      <c r="D31" s="100">
        <v>2.5249926148999999E-2</v>
      </c>
      <c r="E31" s="100">
        <v>3.0930225019000002E-2</v>
      </c>
      <c r="F31" s="100">
        <v>2.8412693326999999E-2</v>
      </c>
      <c r="G31" s="103">
        <v>2.9466737555000001E-2</v>
      </c>
      <c r="H31" s="103">
        <v>2.5570411373E-2</v>
      </c>
      <c r="I31" s="103">
        <v>2.2431038226E-2</v>
      </c>
      <c r="J31" s="30">
        <v>2.3014932293000001E-2</v>
      </c>
      <c r="K31" s="103">
        <f t="shared" si="0"/>
        <v>-3.8963261820000004E-3</v>
      </c>
      <c r="M31" s="103">
        <f t="shared" si="1"/>
        <v>-3.1393731469999998E-3</v>
      </c>
      <c r="O31" s="103">
        <f t="shared" si="2"/>
        <v>5.8389406700000077E-4</v>
      </c>
    </row>
    <row r="32" spans="1:15" x14ac:dyDescent="0.25">
      <c r="A32" s="102">
        <f t="shared" si="3"/>
        <v>27</v>
      </c>
      <c r="B32" s="74">
        <v>3.1693096465788502E-2</v>
      </c>
      <c r="C32" s="74">
        <v>2.7141593825000001E-2</v>
      </c>
      <c r="D32" s="100">
        <v>2.5384074755E-2</v>
      </c>
      <c r="E32" s="100">
        <v>3.1057893449999999E-2</v>
      </c>
      <c r="F32" s="100">
        <v>2.8627850266E-2</v>
      </c>
      <c r="G32" s="103">
        <v>2.9707911265000001E-2</v>
      </c>
      <c r="H32" s="103">
        <v>2.5841528709E-2</v>
      </c>
      <c r="I32" s="103">
        <v>2.2750769503E-2</v>
      </c>
      <c r="J32" s="30">
        <v>2.3199819491000001E-2</v>
      </c>
      <c r="K32" s="103">
        <f t="shared" si="0"/>
        <v>-3.8663825560000011E-3</v>
      </c>
      <c r="M32" s="103">
        <f t="shared" si="1"/>
        <v>-3.0907592060000003E-3</v>
      </c>
      <c r="O32" s="103">
        <f t="shared" si="2"/>
        <v>4.4904998800000123E-4</v>
      </c>
    </row>
    <row r="33" spans="1:15" x14ac:dyDescent="0.25">
      <c r="A33" s="102">
        <f t="shared" si="3"/>
        <v>28</v>
      </c>
      <c r="B33" s="74">
        <v>3.1859747971470009E-2</v>
      </c>
      <c r="C33" s="74">
        <v>2.7395170038000002E-2</v>
      </c>
      <c r="D33" s="100">
        <v>2.5500355395999999E-2</v>
      </c>
      <c r="E33" s="100">
        <v>3.1135613348E-2</v>
      </c>
      <c r="F33" s="100">
        <v>2.8804546776999999E-2</v>
      </c>
      <c r="G33" s="103">
        <v>2.9929705104E-2</v>
      </c>
      <c r="H33" s="103">
        <v>2.6073210925999998E-2</v>
      </c>
      <c r="I33" s="103">
        <v>2.3032082302E-2</v>
      </c>
      <c r="J33" s="30">
        <v>2.3333638466000003E-2</v>
      </c>
      <c r="K33" s="103">
        <f t="shared" si="0"/>
        <v>-3.8564941780000021E-3</v>
      </c>
      <c r="M33" s="103">
        <f t="shared" si="1"/>
        <v>-3.0411286239999981E-3</v>
      </c>
      <c r="O33" s="103">
        <f t="shared" si="2"/>
        <v>3.0155616400000251E-4</v>
      </c>
    </row>
    <row r="34" spans="1:15" x14ac:dyDescent="0.25">
      <c r="A34" s="102">
        <f t="shared" si="3"/>
        <v>29</v>
      </c>
      <c r="B34" s="74">
        <v>3.2023888858438203E-2</v>
      </c>
      <c r="C34" s="74">
        <v>2.7657429896000001E-2</v>
      </c>
      <c r="D34" s="100">
        <v>2.5598735684999999E-2</v>
      </c>
      <c r="E34" s="100">
        <v>3.1160507846E-2</v>
      </c>
      <c r="F34" s="100">
        <v>2.8940954313999998E-2</v>
      </c>
      <c r="G34" s="103">
        <v>3.0131528801999999E-2</v>
      </c>
      <c r="H34" s="103">
        <v>2.626096482E-2</v>
      </c>
      <c r="I34" s="103">
        <v>2.3270098108999999E-2</v>
      </c>
      <c r="J34" s="30">
        <v>2.3411728991000001E-2</v>
      </c>
      <c r="K34" s="103">
        <f t="shared" si="0"/>
        <v>-3.8705639819999992E-3</v>
      </c>
      <c r="M34" s="103">
        <f t="shared" si="1"/>
        <v>-2.9908667110000002E-3</v>
      </c>
      <c r="O34" s="103">
        <f t="shared" si="2"/>
        <v>1.4163088200000104E-4</v>
      </c>
    </row>
    <row r="35" spans="1:15" x14ac:dyDescent="0.25">
      <c r="A35" s="102">
        <f t="shared" si="3"/>
        <v>30</v>
      </c>
      <c r="B35" s="74">
        <v>3.2187058739225699E-2</v>
      </c>
      <c r="C35" s="74">
        <v>2.7929721261999999E-2</v>
      </c>
      <c r="D35" s="100">
        <v>2.5678834816000001E-2</v>
      </c>
      <c r="E35" s="100">
        <v>3.1129232202E-2</v>
      </c>
      <c r="F35" s="100">
        <v>2.9033705029E-2</v>
      </c>
      <c r="G35" s="103">
        <v>3.0311107314E-2</v>
      </c>
      <c r="H35" s="103">
        <v>2.6402266597000002E-2</v>
      </c>
      <c r="I35" s="103">
        <v>2.3462135279999997E-2</v>
      </c>
      <c r="J35" s="30">
        <v>2.3430828138000001E-2</v>
      </c>
      <c r="K35" s="103">
        <f t="shared" si="0"/>
        <v>-3.9088407169999978E-3</v>
      </c>
      <c r="M35" s="103">
        <f t="shared" si="1"/>
        <v>-2.9401313170000047E-3</v>
      </c>
      <c r="O35" s="103">
        <f t="shared" si="2"/>
        <v>-3.1307141999996346E-5</v>
      </c>
    </row>
    <row r="36" spans="1:15" x14ac:dyDescent="0.25">
      <c r="E36" s="100"/>
    </row>
    <row r="37" spans="1:15" x14ac:dyDescent="0.25">
      <c r="E37" s="10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279"/>
  <sheetViews>
    <sheetView topLeftCell="A280" workbookViewId="0"/>
  </sheetViews>
  <sheetFormatPr defaultRowHeight="15" x14ac:dyDescent="0.25"/>
  <cols>
    <col min="2" max="2" width="11.5703125" customWidth="1"/>
    <col min="3" max="3" width="12" customWidth="1"/>
    <col min="4" max="4" width="11.5703125" customWidth="1"/>
    <col min="5" max="5" width="12.5703125" customWidth="1"/>
    <col min="6" max="6" width="9.5703125" bestFit="1" customWidth="1"/>
    <col min="7" max="7" width="10.5703125" bestFit="1" customWidth="1"/>
    <col min="8" max="8" width="10.140625" style="110" bestFit="1" customWidth="1"/>
    <col min="9" max="10" width="9.5703125" style="110" bestFit="1" customWidth="1"/>
    <col min="11" max="11" width="8.85546875" style="110"/>
  </cols>
  <sheetData>
    <row r="1" spans="1:10" x14ac:dyDescent="0.25">
      <c r="A1" s="3" t="s">
        <v>55</v>
      </c>
      <c r="B1" s="3"/>
      <c r="C1" s="3"/>
      <c r="D1" s="3"/>
      <c r="E1" s="3"/>
    </row>
    <row r="2" spans="1:10" x14ac:dyDescent="0.25">
      <c r="A2" s="3" t="s">
        <v>53</v>
      </c>
      <c r="B2" s="3"/>
      <c r="C2" s="3"/>
      <c r="D2" s="3"/>
      <c r="E2" s="3"/>
    </row>
    <row r="3" spans="1:10" x14ac:dyDescent="0.25">
      <c r="A3" s="77" t="s">
        <v>52</v>
      </c>
      <c r="B3" s="78"/>
      <c r="C3" s="31"/>
      <c r="D3" s="31"/>
      <c r="E3" s="31"/>
    </row>
    <row r="4" spans="1:10" x14ac:dyDescent="0.25">
      <c r="A4" s="28" t="s">
        <v>51</v>
      </c>
      <c r="B4" s="80">
        <v>41912</v>
      </c>
      <c r="C4" s="80">
        <v>42004</v>
      </c>
      <c r="D4" s="80">
        <v>42094</v>
      </c>
      <c r="E4" s="80">
        <v>42185</v>
      </c>
      <c r="F4" s="80">
        <v>42277</v>
      </c>
      <c r="G4" s="80">
        <v>42369</v>
      </c>
      <c r="H4" s="111">
        <v>42460</v>
      </c>
      <c r="I4" s="111">
        <v>42551</v>
      </c>
      <c r="J4" s="111">
        <v>42643</v>
      </c>
    </row>
    <row r="5" spans="1:10" x14ac:dyDescent="0.25">
      <c r="A5" s="79">
        <v>1</v>
      </c>
      <c r="B5" s="83">
        <v>12.49768843833202</v>
      </c>
      <c r="C5" s="82">
        <v>15.750000000000002</v>
      </c>
      <c r="D5" s="81">
        <v>45.595000000000006</v>
      </c>
      <c r="E5" s="82">
        <v>18.740000000000002</v>
      </c>
      <c r="F5" s="82">
        <v>27.104999999999997</v>
      </c>
      <c r="G5" s="82">
        <v>19.375</v>
      </c>
      <c r="H5" s="110">
        <v>27.864999999999998</v>
      </c>
      <c r="I5" s="110">
        <v>27.164999999999999</v>
      </c>
      <c r="J5" s="110">
        <v>32.36</v>
      </c>
    </row>
    <row r="6" spans="1:10" x14ac:dyDescent="0.25">
      <c r="A6" s="79">
        <v>2</v>
      </c>
      <c r="B6" s="83">
        <v>18.224038293741074</v>
      </c>
      <c r="C6" s="82">
        <v>23.19</v>
      </c>
      <c r="D6" s="81">
        <v>52.67</v>
      </c>
      <c r="E6" s="82">
        <v>24.32</v>
      </c>
      <c r="F6" s="82">
        <v>34.97</v>
      </c>
      <c r="G6" s="82">
        <v>26.39</v>
      </c>
      <c r="H6" s="110">
        <v>33.15</v>
      </c>
      <c r="I6" s="110">
        <v>29.29</v>
      </c>
      <c r="J6" s="110">
        <v>33.26</v>
      </c>
    </row>
    <row r="7" spans="1:10" x14ac:dyDescent="0.25">
      <c r="A7" s="79">
        <v>3</v>
      </c>
      <c r="B7" s="83">
        <v>23.950388149150129</v>
      </c>
      <c r="C7" s="82">
        <v>30.630000000000003</v>
      </c>
      <c r="D7" s="81">
        <v>59.744999999999997</v>
      </c>
      <c r="E7" s="82">
        <v>29.9</v>
      </c>
      <c r="F7" s="82">
        <v>42.835000000000001</v>
      </c>
      <c r="G7" s="82">
        <v>33.405000000000001</v>
      </c>
      <c r="H7" s="110">
        <v>38.435000000000002</v>
      </c>
      <c r="I7" s="110">
        <v>31.414999999999999</v>
      </c>
      <c r="J7" s="110">
        <v>34.159999999999997</v>
      </c>
    </row>
    <row r="8" spans="1:10" x14ac:dyDescent="0.25">
      <c r="A8" s="79">
        <v>4</v>
      </c>
      <c r="B8" s="83">
        <v>29.676738004559184</v>
      </c>
      <c r="C8" s="82">
        <v>38.07</v>
      </c>
      <c r="D8" s="81">
        <v>66.819999999999993</v>
      </c>
      <c r="E8" s="82">
        <v>35.479999999999997</v>
      </c>
      <c r="F8" s="82">
        <v>50.7</v>
      </c>
      <c r="G8" s="82">
        <v>40.42</v>
      </c>
      <c r="H8" s="110">
        <v>43.72</v>
      </c>
      <c r="I8" s="110">
        <v>33.54</v>
      </c>
      <c r="J8" s="110">
        <v>35.06</v>
      </c>
    </row>
    <row r="9" spans="1:10" x14ac:dyDescent="0.25">
      <c r="A9" s="79">
        <v>5</v>
      </c>
      <c r="B9" s="83">
        <v>35.558597366002807</v>
      </c>
      <c r="C9" s="82">
        <v>43.124000000000002</v>
      </c>
      <c r="D9" s="81">
        <v>72.944999999999993</v>
      </c>
      <c r="E9" s="82">
        <v>42.34</v>
      </c>
      <c r="F9" s="82">
        <v>57.914999999999999</v>
      </c>
      <c r="G9" s="82">
        <v>49.295000000000002</v>
      </c>
      <c r="H9" s="110">
        <v>54.48</v>
      </c>
      <c r="I9" s="110">
        <v>44.769999999999996</v>
      </c>
      <c r="J9" s="110">
        <v>45.510000000000005</v>
      </c>
    </row>
    <row r="10" spans="1:10" x14ac:dyDescent="0.25">
      <c r="A10" s="79">
        <v>6</v>
      </c>
      <c r="B10" s="83">
        <v>41.440456727446438</v>
      </c>
      <c r="C10" s="82">
        <v>48.177999999999997</v>
      </c>
      <c r="D10" s="81">
        <v>79.069999999999993</v>
      </c>
      <c r="E10" s="82">
        <v>49.2</v>
      </c>
      <c r="F10" s="82">
        <v>65.13</v>
      </c>
      <c r="G10" s="82">
        <v>58.17</v>
      </c>
      <c r="H10" s="110">
        <v>65.239999999999995</v>
      </c>
      <c r="I10" s="110">
        <v>56</v>
      </c>
      <c r="J10" s="110">
        <v>55.96</v>
      </c>
    </row>
    <row r="11" spans="1:10" x14ac:dyDescent="0.25">
      <c r="A11" s="79">
        <v>7</v>
      </c>
      <c r="B11" s="83">
        <v>47.322316088890062</v>
      </c>
      <c r="C11" s="82">
        <v>53.231999999999999</v>
      </c>
      <c r="D11" s="81">
        <v>80.743333333333325</v>
      </c>
      <c r="E11" s="82">
        <v>55.706666666666671</v>
      </c>
      <c r="F11" s="82">
        <v>72.36333333333333</v>
      </c>
      <c r="G11" s="82">
        <v>63.46</v>
      </c>
      <c r="H11" s="110">
        <v>70.293333333333337</v>
      </c>
      <c r="I11" s="110">
        <v>58.923333333333332</v>
      </c>
      <c r="J11" s="110">
        <v>58.943333333333335</v>
      </c>
    </row>
    <row r="12" spans="1:10" x14ac:dyDescent="0.25">
      <c r="A12" s="79">
        <v>8</v>
      </c>
      <c r="B12" s="83">
        <v>53.204175450333693</v>
      </c>
      <c r="C12" s="82">
        <v>58.286000000000001</v>
      </c>
      <c r="D12" s="81">
        <v>82.416666666666671</v>
      </c>
      <c r="E12" s="82">
        <v>62.213333333333331</v>
      </c>
      <c r="F12" s="82">
        <v>79.596666666666664</v>
      </c>
      <c r="G12" s="82">
        <v>68.75</v>
      </c>
      <c r="H12" s="110">
        <v>75.346666666666664</v>
      </c>
      <c r="I12" s="110">
        <v>61.846666666666664</v>
      </c>
      <c r="J12" s="110">
        <v>61.926666666666662</v>
      </c>
    </row>
    <row r="13" spans="1:10" x14ac:dyDescent="0.25">
      <c r="A13" s="79">
        <v>9</v>
      </c>
      <c r="B13" s="83">
        <v>59.086034811777317</v>
      </c>
      <c r="C13" s="82">
        <v>63.34</v>
      </c>
      <c r="D13" s="81">
        <v>84.09</v>
      </c>
      <c r="E13" s="82">
        <v>68.72</v>
      </c>
      <c r="F13" s="82">
        <v>86.83</v>
      </c>
      <c r="G13" s="82">
        <v>74.040000000000006</v>
      </c>
      <c r="H13" s="110">
        <v>80.400000000000006</v>
      </c>
      <c r="I13" s="110">
        <v>64.77</v>
      </c>
      <c r="J13" s="110">
        <v>64.91</v>
      </c>
    </row>
    <row r="14" spans="1:10" x14ac:dyDescent="0.25">
      <c r="A14" s="79">
        <v>10</v>
      </c>
      <c r="B14" s="83">
        <v>60.867548207691826</v>
      </c>
      <c r="C14" s="82">
        <v>65.706842105263163</v>
      </c>
      <c r="D14" s="81">
        <v>85.52000000000001</v>
      </c>
      <c r="E14" s="82">
        <v>71.653684210526308</v>
      </c>
      <c r="F14" s="82">
        <v>89.472222222222214</v>
      </c>
      <c r="G14" s="82">
        <v>77.337222222222223</v>
      </c>
      <c r="H14" s="110">
        <v>83.996111111111119</v>
      </c>
      <c r="I14" s="110">
        <v>68.001666666666665</v>
      </c>
      <c r="J14" s="110">
        <v>68.33</v>
      </c>
    </row>
    <row r="15" spans="1:10" x14ac:dyDescent="0.25">
      <c r="A15" s="79">
        <v>11</v>
      </c>
      <c r="B15" s="83">
        <v>62.649061603606334</v>
      </c>
      <c r="C15" s="82">
        <v>68.073684210526324</v>
      </c>
      <c r="D15" s="81">
        <v>86.95</v>
      </c>
      <c r="E15" s="82">
        <v>74.587368421052631</v>
      </c>
      <c r="F15" s="82">
        <v>92.114444444444445</v>
      </c>
      <c r="G15" s="82">
        <v>80.634444444444455</v>
      </c>
      <c r="H15" s="110">
        <v>87.592222222222233</v>
      </c>
      <c r="I15" s="110">
        <v>71.233333333333334</v>
      </c>
      <c r="J15" s="110">
        <v>71.75</v>
      </c>
    </row>
    <row r="16" spans="1:10" x14ac:dyDescent="0.25">
      <c r="A16" s="79">
        <v>12</v>
      </c>
      <c r="B16" s="83">
        <v>64.430574999520843</v>
      </c>
      <c r="C16" s="82">
        <v>70.440526315789469</v>
      </c>
      <c r="D16" s="81">
        <v>88.38000000000001</v>
      </c>
      <c r="E16" s="82">
        <v>77.521052631578939</v>
      </c>
      <c r="F16" s="82">
        <v>94.756666666666661</v>
      </c>
      <c r="G16" s="82">
        <v>83.931666666666672</v>
      </c>
      <c r="H16" s="110">
        <v>91.188333333333333</v>
      </c>
      <c r="I16" s="110">
        <v>74.465000000000003</v>
      </c>
      <c r="J16" s="110">
        <v>75.17</v>
      </c>
    </row>
    <row r="17" spans="1:10" x14ac:dyDescent="0.25">
      <c r="A17" s="79">
        <v>13</v>
      </c>
      <c r="B17" s="83">
        <v>66.212088395435359</v>
      </c>
      <c r="C17" s="82">
        <v>72.80736842105263</v>
      </c>
      <c r="D17" s="81">
        <v>89.81</v>
      </c>
      <c r="E17" s="82">
        <v>80.454736842105262</v>
      </c>
      <c r="F17" s="82">
        <v>97.398888888888877</v>
      </c>
      <c r="G17" s="82">
        <v>87.228888888888889</v>
      </c>
      <c r="H17" s="110">
        <v>94.784444444444446</v>
      </c>
      <c r="I17" s="110">
        <v>77.696666666666658</v>
      </c>
      <c r="J17" s="110">
        <v>78.59</v>
      </c>
    </row>
    <row r="18" spans="1:10" x14ac:dyDescent="0.25">
      <c r="A18" s="79">
        <v>14</v>
      </c>
      <c r="B18" s="83">
        <v>67.99360179134986</v>
      </c>
      <c r="C18" s="82">
        <v>75.17421052631579</v>
      </c>
      <c r="D18" s="81">
        <v>91.240000000000009</v>
      </c>
      <c r="E18" s="82">
        <v>83.388421052631571</v>
      </c>
      <c r="F18" s="82">
        <v>100.04111111111111</v>
      </c>
      <c r="G18" s="82">
        <v>90.526111111111106</v>
      </c>
      <c r="H18" s="110">
        <v>98.38055555555556</v>
      </c>
      <c r="I18" s="110">
        <v>80.928333333333327</v>
      </c>
      <c r="J18" s="110">
        <v>82.009999999999991</v>
      </c>
    </row>
    <row r="19" spans="1:10" x14ac:dyDescent="0.25">
      <c r="A19" s="79">
        <v>15</v>
      </c>
      <c r="B19" s="83">
        <v>69.775115187264376</v>
      </c>
      <c r="C19" s="82">
        <v>77.54105263157895</v>
      </c>
      <c r="D19" s="81">
        <v>92.67</v>
      </c>
      <c r="E19" s="82">
        <v>86.322105263157894</v>
      </c>
      <c r="F19" s="82">
        <v>102.68333333333332</v>
      </c>
      <c r="G19" s="82">
        <v>93.823333333333338</v>
      </c>
      <c r="H19" s="110">
        <v>101.97666666666667</v>
      </c>
      <c r="I19" s="110">
        <v>84.16</v>
      </c>
      <c r="J19" s="110">
        <v>85.429999999999993</v>
      </c>
    </row>
    <row r="20" spans="1:10" x14ac:dyDescent="0.25">
      <c r="A20" s="79">
        <v>16</v>
      </c>
      <c r="B20" s="83">
        <v>71.556628583178878</v>
      </c>
      <c r="C20" s="82">
        <v>79.90789473684211</v>
      </c>
      <c r="D20" s="81">
        <v>94.100000000000009</v>
      </c>
      <c r="E20" s="82">
        <v>89.255789473684203</v>
      </c>
      <c r="F20" s="82">
        <v>105.32555555555555</v>
      </c>
      <c r="G20" s="82">
        <v>97.120555555555555</v>
      </c>
      <c r="H20" s="110">
        <v>105.57277777777779</v>
      </c>
      <c r="I20" s="110">
        <v>87.391666666666666</v>
      </c>
      <c r="J20" s="110">
        <v>88.85</v>
      </c>
    </row>
    <row r="21" spans="1:10" x14ac:dyDescent="0.25">
      <c r="A21" s="79">
        <v>17</v>
      </c>
      <c r="B21" s="83">
        <v>73.338141979093393</v>
      </c>
      <c r="C21" s="82">
        <v>82.27473684210527</v>
      </c>
      <c r="D21" s="81">
        <v>95.53</v>
      </c>
      <c r="E21" s="82">
        <v>92.189473684210526</v>
      </c>
      <c r="F21" s="82">
        <v>107.96777777777777</v>
      </c>
      <c r="G21" s="82">
        <v>100.41777777777777</v>
      </c>
      <c r="H21" s="110">
        <v>109.16888888888889</v>
      </c>
      <c r="I21" s="110">
        <v>90.623333333333335</v>
      </c>
      <c r="J21" s="110">
        <v>92.27</v>
      </c>
    </row>
    <row r="22" spans="1:10" x14ac:dyDescent="0.25">
      <c r="A22" s="79">
        <v>18</v>
      </c>
      <c r="B22" s="83">
        <v>75.119655375007895</v>
      </c>
      <c r="C22" s="82">
        <v>84.64157894736843</v>
      </c>
      <c r="D22" s="81">
        <v>96.960000000000008</v>
      </c>
      <c r="E22" s="82">
        <v>95.123157894736835</v>
      </c>
      <c r="F22" s="82">
        <v>110.60999999999999</v>
      </c>
      <c r="G22" s="82">
        <v>103.715</v>
      </c>
      <c r="H22" s="110">
        <v>112.765</v>
      </c>
      <c r="I22" s="110">
        <v>93.85499999999999</v>
      </c>
      <c r="J22" s="110">
        <v>95.69</v>
      </c>
    </row>
    <row r="23" spans="1:10" x14ac:dyDescent="0.25">
      <c r="A23" s="79">
        <v>19</v>
      </c>
      <c r="B23" s="83">
        <v>76.901168770922411</v>
      </c>
      <c r="C23" s="82">
        <v>87.008421052631576</v>
      </c>
      <c r="D23" s="81">
        <v>98.39</v>
      </c>
      <c r="E23" s="82">
        <v>98.056842105263158</v>
      </c>
      <c r="F23" s="82">
        <v>113.25222222222222</v>
      </c>
      <c r="G23" s="82">
        <v>107.01222222222222</v>
      </c>
      <c r="H23" s="110">
        <v>116.36111111111111</v>
      </c>
      <c r="I23" s="110">
        <v>97.086666666666673</v>
      </c>
      <c r="J23" s="110">
        <v>99.11</v>
      </c>
    </row>
    <row r="24" spans="1:10" x14ac:dyDescent="0.25">
      <c r="A24" s="79">
        <v>20</v>
      </c>
      <c r="B24" s="83">
        <v>78.682682166836912</v>
      </c>
      <c r="C24" s="82">
        <v>89.375263157894736</v>
      </c>
      <c r="D24" s="81">
        <v>99.820000000000007</v>
      </c>
      <c r="E24" s="82">
        <v>100.99052631578947</v>
      </c>
      <c r="F24" s="82">
        <v>115.89444444444443</v>
      </c>
      <c r="G24" s="82">
        <v>110.30944444444444</v>
      </c>
      <c r="H24" s="110">
        <v>119.95722222222221</v>
      </c>
      <c r="I24" s="110">
        <v>100.31833333333333</v>
      </c>
      <c r="J24" s="110">
        <v>102.53</v>
      </c>
    </row>
    <row r="25" spans="1:10" x14ac:dyDescent="0.25">
      <c r="A25" s="79">
        <v>21</v>
      </c>
      <c r="B25" s="83">
        <v>80.464195562751428</v>
      </c>
      <c r="C25" s="82">
        <v>91.742105263157896</v>
      </c>
      <c r="D25" s="81">
        <v>101.25</v>
      </c>
      <c r="E25" s="82">
        <v>103.92421052631579</v>
      </c>
      <c r="F25" s="82">
        <v>118.53666666666666</v>
      </c>
      <c r="G25" s="82">
        <v>113.60666666666665</v>
      </c>
      <c r="H25" s="110">
        <v>123.55333333333334</v>
      </c>
      <c r="I25" s="110">
        <v>103.55</v>
      </c>
      <c r="J25" s="110">
        <v>105.94999999999999</v>
      </c>
    </row>
    <row r="26" spans="1:10" x14ac:dyDescent="0.25">
      <c r="A26" s="79">
        <v>22</v>
      </c>
      <c r="B26" s="83">
        <v>82.245708958665944</v>
      </c>
      <c r="C26" s="82">
        <v>94.108947368421056</v>
      </c>
      <c r="D26" s="81">
        <v>102.68</v>
      </c>
      <c r="E26" s="82">
        <v>106.8578947368421</v>
      </c>
      <c r="F26" s="82">
        <v>121.17888888888888</v>
      </c>
      <c r="G26" s="82">
        <v>116.90388888888887</v>
      </c>
      <c r="H26" s="110">
        <v>127.14944444444444</v>
      </c>
      <c r="I26" s="110">
        <v>106.78166666666667</v>
      </c>
      <c r="J26" s="110">
        <v>109.37</v>
      </c>
    </row>
    <row r="27" spans="1:10" x14ac:dyDescent="0.25">
      <c r="A27" s="79">
        <v>23</v>
      </c>
      <c r="B27" s="83">
        <v>84.027222354580445</v>
      </c>
      <c r="C27" s="82">
        <v>96.475789473684216</v>
      </c>
      <c r="D27" s="81">
        <v>104.11000000000001</v>
      </c>
      <c r="E27" s="82">
        <v>109.79157894736841</v>
      </c>
      <c r="F27" s="82">
        <v>123.82111111111109</v>
      </c>
      <c r="G27" s="82">
        <v>120.2011111111111</v>
      </c>
      <c r="H27" s="110">
        <v>130.74555555555554</v>
      </c>
      <c r="I27" s="110">
        <v>110.01333333333334</v>
      </c>
      <c r="J27" s="110">
        <v>112.78999999999999</v>
      </c>
    </row>
    <row r="28" spans="1:10" x14ac:dyDescent="0.25">
      <c r="A28" s="79">
        <v>24</v>
      </c>
      <c r="B28" s="83">
        <v>85.808735750494947</v>
      </c>
      <c r="C28" s="82">
        <v>98.842631578947362</v>
      </c>
      <c r="D28" s="81">
        <v>105.54</v>
      </c>
      <c r="E28" s="82">
        <v>112.72526315789473</v>
      </c>
      <c r="F28" s="82">
        <v>126.46333333333331</v>
      </c>
      <c r="G28" s="82">
        <v>123.49833333333332</v>
      </c>
      <c r="H28" s="110">
        <v>134.34166666666667</v>
      </c>
      <c r="I28" s="110">
        <v>113.245</v>
      </c>
      <c r="J28" s="110">
        <v>116.21</v>
      </c>
    </row>
    <row r="29" spans="1:10" x14ac:dyDescent="0.25">
      <c r="A29" s="79">
        <v>25</v>
      </c>
      <c r="B29" s="83">
        <v>87.590249146409462</v>
      </c>
      <c r="C29" s="82">
        <v>101.20947368421054</v>
      </c>
      <c r="D29" s="81">
        <v>106.97</v>
      </c>
      <c r="E29" s="82">
        <v>115.65894736842105</v>
      </c>
      <c r="F29" s="82">
        <v>129.10555555555555</v>
      </c>
      <c r="G29" s="82">
        <v>126.79555555555555</v>
      </c>
      <c r="H29" s="110">
        <v>137.93777777777777</v>
      </c>
      <c r="I29" s="110">
        <v>116.47666666666666</v>
      </c>
      <c r="J29" s="110">
        <v>119.63</v>
      </c>
    </row>
    <row r="30" spans="1:10" x14ac:dyDescent="0.25">
      <c r="A30" s="79">
        <v>26</v>
      </c>
      <c r="B30" s="83">
        <v>89.371762542323978</v>
      </c>
      <c r="C30" s="82">
        <v>103.57631578947368</v>
      </c>
      <c r="D30" s="81">
        <v>108.4</v>
      </c>
      <c r="E30" s="82">
        <v>118.59263157894736</v>
      </c>
      <c r="F30" s="82">
        <v>131.74777777777777</v>
      </c>
      <c r="G30" s="82">
        <v>130.09277777777777</v>
      </c>
      <c r="H30" s="110">
        <v>141.5338888888889</v>
      </c>
      <c r="I30" s="110">
        <v>119.70833333333334</v>
      </c>
      <c r="J30" s="110">
        <v>123.05</v>
      </c>
    </row>
    <row r="31" spans="1:10" x14ac:dyDescent="0.25">
      <c r="A31" s="79">
        <v>27</v>
      </c>
      <c r="B31" s="83">
        <v>91.15327593823848</v>
      </c>
      <c r="C31" s="82">
        <v>105.94315789473684</v>
      </c>
      <c r="D31" s="81">
        <v>109.83000000000001</v>
      </c>
      <c r="E31" s="82">
        <v>121.52631578947367</v>
      </c>
      <c r="F31" s="82">
        <v>134.38999999999999</v>
      </c>
      <c r="G31" s="82">
        <v>133.38999999999999</v>
      </c>
      <c r="H31" s="110">
        <v>145.13</v>
      </c>
      <c r="I31" s="110">
        <v>122.94</v>
      </c>
      <c r="J31" s="110">
        <v>126.47</v>
      </c>
    </row>
    <row r="32" spans="1:10" x14ac:dyDescent="0.25">
      <c r="A32" s="79">
        <v>28</v>
      </c>
      <c r="B32" s="83">
        <v>92.934789334152981</v>
      </c>
      <c r="C32" s="82">
        <v>108.31</v>
      </c>
      <c r="D32" s="81">
        <v>111.26</v>
      </c>
      <c r="E32" s="82">
        <v>124.46</v>
      </c>
      <c r="F32" s="82">
        <v>137.0322222222222</v>
      </c>
      <c r="G32" s="82">
        <v>136.6872222222222</v>
      </c>
      <c r="H32" s="110">
        <v>148.72611111111109</v>
      </c>
      <c r="I32" s="110">
        <v>126.17166666666667</v>
      </c>
      <c r="J32" s="110">
        <v>129.88999999999999</v>
      </c>
    </row>
    <row r="33" spans="1:10" x14ac:dyDescent="0.25">
      <c r="A33" s="79">
        <v>29</v>
      </c>
      <c r="B33" s="83">
        <v>94.716302730067497</v>
      </c>
      <c r="C33" s="82">
        <v>110.67684210526316</v>
      </c>
      <c r="D33" s="81">
        <v>112.69</v>
      </c>
      <c r="E33" s="82">
        <v>127.39368421052632</v>
      </c>
      <c r="F33" s="82">
        <v>139.67444444444442</v>
      </c>
      <c r="G33" s="82">
        <v>139.98444444444442</v>
      </c>
      <c r="H33" s="110">
        <v>152.32222222222222</v>
      </c>
      <c r="I33" s="110">
        <v>129.40333333333334</v>
      </c>
      <c r="J33" s="110">
        <v>133.31</v>
      </c>
    </row>
    <row r="34" spans="1:10" x14ac:dyDescent="0.25">
      <c r="A34" s="79">
        <v>30</v>
      </c>
      <c r="B34" s="83">
        <v>96.497816125982013</v>
      </c>
      <c r="C34" s="82">
        <v>113.04368421052632</v>
      </c>
      <c r="D34" s="81">
        <v>114.12</v>
      </c>
      <c r="E34" s="82">
        <v>130.32736842105263</v>
      </c>
      <c r="F34" s="82">
        <v>142.31666666666666</v>
      </c>
      <c r="G34" s="82">
        <v>143.28166666666664</v>
      </c>
      <c r="H34" s="110">
        <v>155.91833333333332</v>
      </c>
      <c r="I34" s="110">
        <v>132.63499999999999</v>
      </c>
      <c r="J34" s="110">
        <v>136.72999999999999</v>
      </c>
    </row>
    <row r="35" spans="1:10" x14ac:dyDescent="0.25">
      <c r="A35" s="3"/>
      <c r="B35" s="3"/>
      <c r="C35" s="3"/>
      <c r="D35" s="3"/>
      <c r="E35" s="3"/>
    </row>
    <row r="36" spans="1:10" x14ac:dyDescent="0.25">
      <c r="A36" s="3"/>
      <c r="B36" s="3"/>
      <c r="C36" s="3"/>
      <c r="D36" s="3"/>
      <c r="E36" s="3"/>
    </row>
    <row r="37" spans="1:10" x14ac:dyDescent="0.25">
      <c r="A37" s="3" t="s">
        <v>56</v>
      </c>
      <c r="B37" s="3"/>
      <c r="C37" s="3"/>
      <c r="D37" s="3"/>
      <c r="E37" s="3"/>
    </row>
    <row r="38" spans="1:10" x14ac:dyDescent="0.25">
      <c r="A38" s="77" t="s">
        <v>52</v>
      </c>
      <c r="B38" s="78"/>
      <c r="C38" s="31"/>
      <c r="D38" s="31"/>
      <c r="E38" s="31"/>
    </row>
    <row r="39" spans="1:10" x14ac:dyDescent="0.25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111">
        <v>42460</v>
      </c>
      <c r="I39" s="111">
        <v>42551</v>
      </c>
      <c r="J39" s="111">
        <v>42643</v>
      </c>
    </row>
    <row r="40" spans="1:10" x14ac:dyDescent="0.25">
      <c r="A40" s="79">
        <v>1</v>
      </c>
      <c r="B40" s="83">
        <v>20.586423164242273</v>
      </c>
      <c r="C40" s="82">
        <v>31.8675</v>
      </c>
      <c r="D40" s="81">
        <v>59.17</v>
      </c>
      <c r="E40" s="81">
        <v>34.619999999999997</v>
      </c>
      <c r="F40" s="81">
        <v>49.410000000000004</v>
      </c>
      <c r="G40" s="81">
        <v>45.459999999999994</v>
      </c>
      <c r="H40" s="110">
        <v>55.795000000000002</v>
      </c>
      <c r="I40" s="110">
        <v>45.605000000000004</v>
      </c>
      <c r="J40" s="110">
        <v>48.445000000000007</v>
      </c>
    </row>
    <row r="41" spans="1:10" x14ac:dyDescent="0.25">
      <c r="A41" s="79">
        <v>2</v>
      </c>
      <c r="B41" s="83">
        <v>28.797217560513428</v>
      </c>
      <c r="C41" s="82">
        <v>40.22</v>
      </c>
      <c r="D41" s="81">
        <v>69.7</v>
      </c>
      <c r="E41" s="81">
        <v>43.22</v>
      </c>
      <c r="F41" s="81">
        <v>59.06</v>
      </c>
      <c r="G41" s="81">
        <v>55.01</v>
      </c>
      <c r="H41" s="110">
        <v>67.5</v>
      </c>
      <c r="I41" s="110">
        <v>54.28</v>
      </c>
      <c r="J41" s="110">
        <v>53.88</v>
      </c>
    </row>
    <row r="42" spans="1:10" x14ac:dyDescent="0.25">
      <c r="A42" s="79">
        <v>3</v>
      </c>
      <c r="B42" s="83">
        <v>37.008011956784586</v>
      </c>
      <c r="C42" s="82">
        <v>48.572499999999998</v>
      </c>
      <c r="D42" s="81">
        <v>80.23</v>
      </c>
      <c r="E42" s="81">
        <v>51.82</v>
      </c>
      <c r="F42" s="81">
        <v>68.710000000000008</v>
      </c>
      <c r="G42" s="81">
        <v>64.56</v>
      </c>
      <c r="H42" s="110">
        <v>79.204999999999998</v>
      </c>
      <c r="I42" s="110">
        <v>62.954999999999998</v>
      </c>
      <c r="J42" s="110">
        <v>59.314999999999998</v>
      </c>
    </row>
    <row r="43" spans="1:10" x14ac:dyDescent="0.25">
      <c r="A43" s="79">
        <v>4</v>
      </c>
      <c r="B43" s="83">
        <v>45.21880635305574</v>
      </c>
      <c r="C43" s="82">
        <v>56.924999999999997</v>
      </c>
      <c r="D43" s="81">
        <v>90.76</v>
      </c>
      <c r="E43" s="81">
        <v>60.42</v>
      </c>
      <c r="F43" s="81">
        <v>78.36</v>
      </c>
      <c r="G43" s="81">
        <v>74.11</v>
      </c>
      <c r="H43" s="110">
        <v>90.91</v>
      </c>
      <c r="I43" s="110">
        <v>71.63</v>
      </c>
      <c r="J43" s="110">
        <v>64.75</v>
      </c>
    </row>
    <row r="44" spans="1:10" x14ac:dyDescent="0.25">
      <c r="A44" s="79">
        <v>5</v>
      </c>
      <c r="B44" s="83">
        <v>53.429600749326895</v>
      </c>
      <c r="C44" s="82">
        <v>65.277500000000003</v>
      </c>
      <c r="D44" s="81">
        <v>97.925000000000011</v>
      </c>
      <c r="E44" s="81">
        <v>66.094999999999999</v>
      </c>
      <c r="F44" s="81">
        <v>86.789999999999992</v>
      </c>
      <c r="G44" s="81">
        <v>80.84</v>
      </c>
      <c r="H44" s="110">
        <v>95.784999999999997</v>
      </c>
      <c r="I44" s="110">
        <v>72.375</v>
      </c>
      <c r="J44" s="110">
        <v>65.454999999999998</v>
      </c>
    </row>
    <row r="45" spans="1:10" x14ac:dyDescent="0.25">
      <c r="A45" s="79">
        <v>6</v>
      </c>
      <c r="B45" s="83">
        <v>61.640395145598049</v>
      </c>
      <c r="C45" s="82">
        <v>73.63</v>
      </c>
      <c r="D45" s="81">
        <v>105.09</v>
      </c>
      <c r="E45" s="81">
        <v>71.77</v>
      </c>
      <c r="F45" s="81">
        <v>95.22</v>
      </c>
      <c r="G45" s="81">
        <v>87.57</v>
      </c>
      <c r="H45" s="110">
        <v>100.66</v>
      </c>
      <c r="I45" s="110">
        <v>73.12</v>
      </c>
      <c r="J45" s="110">
        <v>66.16</v>
      </c>
    </row>
    <row r="46" spans="1:10" x14ac:dyDescent="0.25">
      <c r="A46" s="79">
        <v>7</v>
      </c>
      <c r="B46" s="83">
        <v>66.91535092269595</v>
      </c>
      <c r="C46" s="82">
        <v>79.193333333333328</v>
      </c>
      <c r="D46" s="81">
        <v>108.60333333333334</v>
      </c>
      <c r="E46" s="81">
        <v>82.89</v>
      </c>
      <c r="F46" s="81">
        <v>107.19</v>
      </c>
      <c r="G46" s="81">
        <v>97.69</v>
      </c>
      <c r="H46" s="110">
        <v>104.75</v>
      </c>
      <c r="I46" s="110">
        <v>77.50333333333333</v>
      </c>
      <c r="J46" s="110">
        <v>71.653333333333336</v>
      </c>
    </row>
    <row r="47" spans="1:10" x14ac:dyDescent="0.25">
      <c r="A47" s="79">
        <v>8</v>
      </c>
      <c r="B47" s="83">
        <v>72.190306699793851</v>
      </c>
      <c r="C47" s="82">
        <v>84.756666666666661</v>
      </c>
      <c r="D47" s="81">
        <v>112.11666666666666</v>
      </c>
      <c r="E47" s="81">
        <v>94.01</v>
      </c>
      <c r="F47" s="81">
        <v>119.16</v>
      </c>
      <c r="G47" s="81">
        <v>107.81</v>
      </c>
      <c r="H47" s="110">
        <v>108.84</v>
      </c>
      <c r="I47" s="110">
        <v>81.88666666666667</v>
      </c>
      <c r="J47" s="110">
        <v>77.146666666666661</v>
      </c>
    </row>
    <row r="48" spans="1:10" x14ac:dyDescent="0.25">
      <c r="A48" s="79">
        <v>9</v>
      </c>
      <c r="B48" s="83">
        <v>77.465262476891752</v>
      </c>
      <c r="C48" s="82">
        <v>90.32</v>
      </c>
      <c r="D48" s="81">
        <v>115.63</v>
      </c>
      <c r="E48" s="81">
        <v>97.308823529411768</v>
      </c>
      <c r="F48" s="81">
        <v>121.90058823529411</v>
      </c>
      <c r="G48" s="81">
        <v>111.61125</v>
      </c>
      <c r="H48" s="110">
        <v>112.93</v>
      </c>
      <c r="I48" s="110">
        <v>86.27</v>
      </c>
      <c r="J48" s="110">
        <v>82.64</v>
      </c>
    </row>
    <row r="49" spans="1:10" x14ac:dyDescent="0.25">
      <c r="A49" s="79">
        <v>10</v>
      </c>
      <c r="B49" s="83">
        <v>80.360386381709546</v>
      </c>
      <c r="C49" s="82">
        <v>93.275624999999991</v>
      </c>
      <c r="D49" s="81">
        <v>116.93533333333333</v>
      </c>
      <c r="E49" s="81">
        <v>100.60764705882353</v>
      </c>
      <c r="F49" s="81">
        <v>124.64117647058823</v>
      </c>
      <c r="G49" s="81">
        <v>115.41249999999999</v>
      </c>
      <c r="H49" s="110">
        <v>117.652</v>
      </c>
      <c r="I49" s="110">
        <v>90.596249999999998</v>
      </c>
      <c r="J49" s="110">
        <v>86.997500000000002</v>
      </c>
    </row>
    <row r="50" spans="1:10" x14ac:dyDescent="0.25">
      <c r="A50" s="79">
        <v>11</v>
      </c>
      <c r="B50" s="83">
        <v>83.255510286527326</v>
      </c>
      <c r="C50" s="82">
        <v>96.231249999999989</v>
      </c>
      <c r="D50" s="81">
        <v>118.24066666666667</v>
      </c>
      <c r="E50" s="81">
        <v>103.90647058823529</v>
      </c>
      <c r="F50" s="81">
        <v>127.38176470588235</v>
      </c>
      <c r="G50" s="81">
        <v>119.21375</v>
      </c>
      <c r="H50" s="110">
        <v>122.37400000000001</v>
      </c>
      <c r="I50" s="110">
        <v>94.922499999999999</v>
      </c>
      <c r="J50" s="110">
        <v>91.355000000000004</v>
      </c>
    </row>
    <row r="51" spans="1:10" x14ac:dyDescent="0.25">
      <c r="A51" s="79">
        <v>12</v>
      </c>
      <c r="B51" s="83">
        <v>86.150634191345119</v>
      </c>
      <c r="C51" s="82">
        <v>99.186875000000001</v>
      </c>
      <c r="D51" s="81">
        <v>119.54599999999999</v>
      </c>
      <c r="E51" s="81">
        <v>107.20529411764707</v>
      </c>
      <c r="F51" s="81">
        <v>130.12235294117647</v>
      </c>
      <c r="G51" s="81">
        <v>123.015</v>
      </c>
      <c r="H51" s="110">
        <v>127.096</v>
      </c>
      <c r="I51" s="110">
        <v>99.248750000000001</v>
      </c>
      <c r="J51" s="110">
        <v>95.712500000000006</v>
      </c>
    </row>
    <row r="52" spans="1:10" x14ac:dyDescent="0.25">
      <c r="A52" s="79">
        <v>13</v>
      </c>
      <c r="B52" s="83">
        <v>89.045758096162899</v>
      </c>
      <c r="C52" s="82">
        <v>102.1425</v>
      </c>
      <c r="D52" s="81">
        <v>120.85133333333333</v>
      </c>
      <c r="E52" s="81">
        <v>110.50411764705882</v>
      </c>
      <c r="F52" s="81">
        <v>132.8629411764706</v>
      </c>
      <c r="G52" s="81">
        <v>126.81625</v>
      </c>
      <c r="H52" s="110">
        <v>131.81800000000001</v>
      </c>
      <c r="I52" s="110">
        <v>103.575</v>
      </c>
      <c r="J52" s="110">
        <v>100.07000000000001</v>
      </c>
    </row>
    <row r="53" spans="1:10" x14ac:dyDescent="0.25">
      <c r="A53" s="79">
        <v>14</v>
      </c>
      <c r="B53" s="83">
        <v>91.940882000980693</v>
      </c>
      <c r="C53" s="82">
        <v>105.098125</v>
      </c>
      <c r="D53" s="81">
        <v>122.15666666666667</v>
      </c>
      <c r="E53" s="81">
        <v>113.8029411764706</v>
      </c>
      <c r="F53" s="81">
        <v>135.6035294117647</v>
      </c>
      <c r="G53" s="81">
        <v>130.61750000000001</v>
      </c>
      <c r="H53" s="110">
        <v>136.54</v>
      </c>
      <c r="I53" s="110">
        <v>107.90125</v>
      </c>
      <c r="J53" s="110">
        <v>104.42750000000001</v>
      </c>
    </row>
    <row r="54" spans="1:10" x14ac:dyDescent="0.25">
      <c r="A54" s="79">
        <v>15</v>
      </c>
      <c r="B54" s="83">
        <v>94.836005905798487</v>
      </c>
      <c r="C54" s="82">
        <v>108.05375000000001</v>
      </c>
      <c r="D54" s="81">
        <v>123.462</v>
      </c>
      <c r="E54" s="81">
        <v>117.10176470588236</v>
      </c>
      <c r="F54" s="81">
        <v>138.34411764705882</v>
      </c>
      <c r="G54" s="81">
        <v>134.41874999999999</v>
      </c>
      <c r="H54" s="110">
        <v>141.262</v>
      </c>
      <c r="I54" s="110">
        <v>112.22749999999999</v>
      </c>
      <c r="J54" s="110">
        <v>108.785</v>
      </c>
    </row>
    <row r="55" spans="1:10" x14ac:dyDescent="0.25">
      <c r="A55" s="79">
        <v>16</v>
      </c>
      <c r="B55" s="83">
        <v>97.731129810616267</v>
      </c>
      <c r="C55" s="82">
        <v>111.00937500000001</v>
      </c>
      <c r="D55" s="81">
        <v>124.76733333333334</v>
      </c>
      <c r="E55" s="81">
        <v>120.40058823529412</v>
      </c>
      <c r="F55" s="81">
        <v>141.08470588235295</v>
      </c>
      <c r="G55" s="81">
        <v>138.22</v>
      </c>
      <c r="H55" s="110">
        <v>145.98399999999998</v>
      </c>
      <c r="I55" s="110">
        <v>116.55375000000001</v>
      </c>
      <c r="J55" s="110">
        <v>113.14250000000001</v>
      </c>
    </row>
    <row r="56" spans="1:10" x14ac:dyDescent="0.25">
      <c r="A56" s="79">
        <v>17</v>
      </c>
      <c r="B56" s="83">
        <v>100.62625371543405</v>
      </c>
      <c r="C56" s="82">
        <v>113.965</v>
      </c>
      <c r="D56" s="81">
        <v>126.07266666666666</v>
      </c>
      <c r="E56" s="81">
        <v>123.69941176470589</v>
      </c>
      <c r="F56" s="81">
        <v>143.82529411764705</v>
      </c>
      <c r="G56" s="81">
        <v>142.02125000000001</v>
      </c>
      <c r="H56" s="110">
        <v>150.70599999999999</v>
      </c>
      <c r="I56" s="110">
        <v>120.88</v>
      </c>
      <c r="J56" s="110">
        <v>117.5</v>
      </c>
    </row>
    <row r="57" spans="1:10" x14ac:dyDescent="0.25">
      <c r="A57" s="79">
        <v>18</v>
      </c>
      <c r="B57" s="83">
        <v>103.52137762025184</v>
      </c>
      <c r="C57" s="82">
        <v>116.920625</v>
      </c>
      <c r="D57" s="81">
        <v>127.378</v>
      </c>
      <c r="E57" s="81">
        <v>126.99823529411765</v>
      </c>
      <c r="F57" s="81">
        <v>146.56588235294117</v>
      </c>
      <c r="G57" s="81">
        <v>145.82249999999999</v>
      </c>
      <c r="H57" s="110">
        <v>155.428</v>
      </c>
      <c r="I57" s="110">
        <v>125.20625000000001</v>
      </c>
      <c r="J57" s="110">
        <v>121.85750000000002</v>
      </c>
    </row>
    <row r="58" spans="1:10" x14ac:dyDescent="0.25">
      <c r="A58" s="79">
        <v>19</v>
      </c>
      <c r="B58" s="83">
        <v>106.41650152506963</v>
      </c>
      <c r="C58" s="82">
        <v>119.87625</v>
      </c>
      <c r="D58" s="81">
        <v>128.68333333333334</v>
      </c>
      <c r="E58" s="81">
        <v>130.29705882352943</v>
      </c>
      <c r="F58" s="81">
        <v>149.3064705882353</v>
      </c>
      <c r="G58" s="81">
        <v>149.62375</v>
      </c>
      <c r="H58" s="110">
        <v>160.14999999999998</v>
      </c>
      <c r="I58" s="110">
        <v>129.5325</v>
      </c>
      <c r="J58" s="110">
        <v>126.215</v>
      </c>
    </row>
    <row r="59" spans="1:10" x14ac:dyDescent="0.25">
      <c r="A59" s="79">
        <v>20</v>
      </c>
      <c r="B59" s="83">
        <v>109.31162542988741</v>
      </c>
      <c r="C59" s="82">
        <v>122.83187500000001</v>
      </c>
      <c r="D59" s="81">
        <v>129.98866666666666</v>
      </c>
      <c r="E59" s="81">
        <v>133.59588235294117</v>
      </c>
      <c r="F59" s="81">
        <v>152.04705882352943</v>
      </c>
      <c r="G59" s="81">
        <v>153.42500000000001</v>
      </c>
      <c r="H59" s="110">
        <v>164.87199999999999</v>
      </c>
      <c r="I59" s="110">
        <v>133.85875000000001</v>
      </c>
      <c r="J59" s="110">
        <v>130.57250000000002</v>
      </c>
    </row>
    <row r="60" spans="1:10" x14ac:dyDescent="0.25">
      <c r="A60" s="79">
        <v>21</v>
      </c>
      <c r="B60" s="83">
        <v>112.20674933470521</v>
      </c>
      <c r="C60" s="82">
        <v>125.78750000000001</v>
      </c>
      <c r="D60" s="81">
        <v>131.29400000000001</v>
      </c>
      <c r="E60" s="81">
        <v>136.89470588235295</v>
      </c>
      <c r="F60" s="81">
        <v>154.78764705882352</v>
      </c>
      <c r="G60" s="81">
        <v>157.22624999999999</v>
      </c>
      <c r="H60" s="110">
        <v>169.59399999999999</v>
      </c>
      <c r="I60" s="110">
        <v>138.185</v>
      </c>
      <c r="J60" s="110">
        <v>134.93</v>
      </c>
    </row>
    <row r="61" spans="1:10" x14ac:dyDescent="0.25">
      <c r="A61" s="79">
        <v>22</v>
      </c>
      <c r="B61" s="83">
        <v>115.101873239523</v>
      </c>
      <c r="C61" s="82">
        <v>128.74312500000002</v>
      </c>
      <c r="D61" s="81">
        <v>132.59933333333333</v>
      </c>
      <c r="E61" s="81">
        <v>140.1935294117647</v>
      </c>
      <c r="F61" s="81">
        <v>157.52823529411765</v>
      </c>
      <c r="G61" s="81">
        <v>161.0275</v>
      </c>
      <c r="H61" s="110">
        <v>174.31599999999997</v>
      </c>
      <c r="I61" s="110">
        <v>142.51125000000002</v>
      </c>
      <c r="J61" s="110">
        <v>139.28750000000002</v>
      </c>
    </row>
    <row r="62" spans="1:10" x14ac:dyDescent="0.25">
      <c r="A62" s="79">
        <v>23</v>
      </c>
      <c r="B62" s="83">
        <v>117.99699714434078</v>
      </c>
      <c r="C62" s="82">
        <v>131.69875000000002</v>
      </c>
      <c r="D62" s="81">
        <v>133.90466666666669</v>
      </c>
      <c r="E62" s="81">
        <v>143.49235294117648</v>
      </c>
      <c r="F62" s="81">
        <v>160.26882352941175</v>
      </c>
      <c r="G62" s="81">
        <v>164.82875000000001</v>
      </c>
      <c r="H62" s="110">
        <v>179.03799999999998</v>
      </c>
      <c r="I62" s="110">
        <v>146.83750000000001</v>
      </c>
      <c r="J62" s="110">
        <v>143.64500000000001</v>
      </c>
    </row>
    <row r="63" spans="1:10" x14ac:dyDescent="0.25">
      <c r="A63" s="79">
        <v>24</v>
      </c>
      <c r="B63" s="83">
        <v>120.89212104915856</v>
      </c>
      <c r="C63" s="82">
        <v>134.65437500000002</v>
      </c>
      <c r="D63" s="81">
        <v>135.21</v>
      </c>
      <c r="E63" s="81">
        <v>146.79117647058825</v>
      </c>
      <c r="F63" s="81">
        <v>163.00941176470587</v>
      </c>
      <c r="G63" s="81">
        <v>168.63</v>
      </c>
      <c r="H63" s="110">
        <v>183.76</v>
      </c>
      <c r="I63" s="110">
        <v>151.16374999999999</v>
      </c>
      <c r="J63" s="110">
        <v>148.0025</v>
      </c>
    </row>
    <row r="64" spans="1:10" x14ac:dyDescent="0.25">
      <c r="A64" s="79">
        <v>25</v>
      </c>
      <c r="B64" s="83">
        <v>123.78724495397636</v>
      </c>
      <c r="C64" s="82">
        <v>137.61000000000001</v>
      </c>
      <c r="D64" s="81">
        <v>136.51533333333333</v>
      </c>
      <c r="E64" s="81">
        <v>150.09</v>
      </c>
      <c r="F64" s="81">
        <v>165.75</v>
      </c>
      <c r="G64" s="81">
        <v>172.43124999999998</v>
      </c>
      <c r="H64" s="110">
        <v>188.48199999999997</v>
      </c>
      <c r="I64" s="110">
        <v>155.49</v>
      </c>
      <c r="J64" s="110">
        <v>152.36000000000001</v>
      </c>
    </row>
    <row r="65" spans="1:10" x14ac:dyDescent="0.25">
      <c r="A65" s="79">
        <v>26</v>
      </c>
      <c r="B65" s="83">
        <v>126.68236885879415</v>
      </c>
      <c r="C65" s="82">
        <v>140.56562500000001</v>
      </c>
      <c r="D65" s="81">
        <v>137.82066666666668</v>
      </c>
      <c r="E65" s="81">
        <v>153.38882352941175</v>
      </c>
      <c r="F65" s="81">
        <v>168.49058823529413</v>
      </c>
      <c r="G65" s="81">
        <v>176.23249999999999</v>
      </c>
      <c r="H65" s="110">
        <v>193.20399999999998</v>
      </c>
      <c r="I65" s="110">
        <v>159.81625000000003</v>
      </c>
      <c r="J65" s="110">
        <v>156.71750000000003</v>
      </c>
    </row>
    <row r="66" spans="1:10" x14ac:dyDescent="0.25">
      <c r="A66" s="79">
        <v>27</v>
      </c>
      <c r="B66" s="83">
        <v>129.57749276361193</v>
      </c>
      <c r="C66" s="82">
        <v>143.52125000000001</v>
      </c>
      <c r="D66" s="81">
        <v>139.126</v>
      </c>
      <c r="E66" s="81">
        <v>156.68764705882353</v>
      </c>
      <c r="F66" s="81">
        <v>171.23117647058822</v>
      </c>
      <c r="G66" s="81">
        <v>180.03375</v>
      </c>
      <c r="H66" s="110">
        <v>197.92599999999999</v>
      </c>
      <c r="I66" s="110">
        <v>164.14250000000001</v>
      </c>
      <c r="J66" s="110">
        <v>161.07500000000002</v>
      </c>
    </row>
    <row r="67" spans="1:10" x14ac:dyDescent="0.25">
      <c r="A67" s="79">
        <v>28</v>
      </c>
      <c r="B67" s="83">
        <v>132.47261666842971</v>
      </c>
      <c r="C67" s="82">
        <v>146.47687500000001</v>
      </c>
      <c r="D67" s="81">
        <v>140.43133333333336</v>
      </c>
      <c r="E67" s="81">
        <v>159.98647058823531</v>
      </c>
      <c r="F67" s="81">
        <v>173.97176470588235</v>
      </c>
      <c r="G67" s="81">
        <v>183.83499999999998</v>
      </c>
      <c r="H67" s="110">
        <v>202.64799999999997</v>
      </c>
      <c r="I67" s="110">
        <v>168.46875</v>
      </c>
      <c r="J67" s="110">
        <v>165.4325</v>
      </c>
    </row>
    <row r="68" spans="1:10" x14ac:dyDescent="0.25">
      <c r="A68" s="79">
        <v>29</v>
      </c>
      <c r="B68" s="83">
        <v>135.36774057324749</v>
      </c>
      <c r="C68" s="82">
        <v>149.4325</v>
      </c>
      <c r="D68" s="81">
        <v>141.73666666666668</v>
      </c>
      <c r="E68" s="81">
        <v>163.28529411764708</v>
      </c>
      <c r="F68" s="81">
        <v>176.71235294117648</v>
      </c>
      <c r="G68" s="81">
        <v>187.63624999999999</v>
      </c>
      <c r="H68" s="110">
        <v>207.36999999999998</v>
      </c>
      <c r="I68" s="110">
        <v>172.79500000000002</v>
      </c>
      <c r="J68" s="110">
        <v>169.79000000000002</v>
      </c>
    </row>
    <row r="69" spans="1:10" x14ac:dyDescent="0.25">
      <c r="A69" s="79">
        <v>30</v>
      </c>
      <c r="B69" s="83">
        <v>138.2628644780653</v>
      </c>
      <c r="C69" s="82">
        <v>152.388125</v>
      </c>
      <c r="D69" s="81">
        <v>143.042</v>
      </c>
      <c r="E69" s="81">
        <v>166.58411764705883</v>
      </c>
      <c r="F69" s="81">
        <v>179.45294117647057</v>
      </c>
      <c r="G69" s="81">
        <v>191.4375</v>
      </c>
      <c r="H69" s="110">
        <v>212.09199999999998</v>
      </c>
      <c r="I69" s="110">
        <v>177.12125000000003</v>
      </c>
      <c r="J69" s="110">
        <v>174.14750000000004</v>
      </c>
    </row>
    <row r="70" spans="1:10" x14ac:dyDescent="0.25">
      <c r="A70" s="3"/>
      <c r="B70" s="3"/>
      <c r="C70" s="3"/>
      <c r="D70" s="3"/>
      <c r="E70" s="3"/>
    </row>
    <row r="71" spans="1:10" x14ac:dyDescent="0.25">
      <c r="A71" s="3"/>
      <c r="B71" s="3"/>
      <c r="C71" s="3"/>
      <c r="D71" s="3"/>
      <c r="E71" s="3"/>
    </row>
    <row r="72" spans="1:10" x14ac:dyDescent="0.25">
      <c r="A72" s="3" t="s">
        <v>57</v>
      </c>
      <c r="B72" s="3"/>
      <c r="C72" s="3"/>
      <c r="D72" s="3"/>
      <c r="E72" s="3"/>
    </row>
    <row r="73" spans="1:10" x14ac:dyDescent="0.25">
      <c r="A73" s="77" t="s">
        <v>52</v>
      </c>
      <c r="B73" s="78"/>
      <c r="C73" s="31"/>
      <c r="D73" s="31"/>
      <c r="E73" s="31"/>
    </row>
    <row r="74" spans="1:10" x14ac:dyDescent="0.25">
      <c r="A74" s="28" t="s">
        <v>51</v>
      </c>
      <c r="B74" s="80">
        <v>41912</v>
      </c>
      <c r="C74" s="80">
        <v>42004</v>
      </c>
      <c r="D74" s="80">
        <v>42094</v>
      </c>
      <c r="E74" s="80">
        <v>42185</v>
      </c>
      <c r="F74" s="80">
        <v>42277</v>
      </c>
      <c r="G74" s="80">
        <v>42369</v>
      </c>
      <c r="H74" s="111">
        <v>42460</v>
      </c>
      <c r="I74" s="111">
        <v>42551</v>
      </c>
      <c r="J74" s="111">
        <v>42643</v>
      </c>
    </row>
    <row r="75" spans="1:10" x14ac:dyDescent="0.25">
      <c r="A75" s="79">
        <v>1</v>
      </c>
      <c r="B75" s="83">
        <v>36.922738282986785</v>
      </c>
      <c r="C75" s="82">
        <v>51.484999999999999</v>
      </c>
      <c r="D75" s="81">
        <v>90.695000000000007</v>
      </c>
      <c r="E75" s="81">
        <v>57.625000000000007</v>
      </c>
      <c r="F75" s="81">
        <v>75.550000000000011</v>
      </c>
      <c r="G75" s="81">
        <v>74.685000000000002</v>
      </c>
      <c r="H75" s="110">
        <v>83.47999999999999</v>
      </c>
      <c r="I75" s="110">
        <v>64.88</v>
      </c>
      <c r="J75" s="110">
        <v>63.634999999999991</v>
      </c>
    </row>
    <row r="76" spans="1:10" x14ac:dyDescent="0.25">
      <c r="A76" s="79">
        <v>2</v>
      </c>
      <c r="B76" s="83">
        <v>45.450543485418464</v>
      </c>
      <c r="C76" s="82">
        <v>59.93</v>
      </c>
      <c r="D76" s="81">
        <v>100.68</v>
      </c>
      <c r="E76" s="81">
        <v>65.260000000000005</v>
      </c>
      <c r="F76" s="81">
        <v>83.48</v>
      </c>
      <c r="G76" s="81">
        <v>82.59</v>
      </c>
      <c r="H76" s="110">
        <v>93.88</v>
      </c>
      <c r="I76" s="110">
        <v>74.55</v>
      </c>
      <c r="J76" s="110">
        <v>70.819999999999993</v>
      </c>
    </row>
    <row r="77" spans="1:10" x14ac:dyDescent="0.25">
      <c r="A77" s="79">
        <v>3</v>
      </c>
      <c r="B77" s="83">
        <v>53.978348687850144</v>
      </c>
      <c r="C77" s="82">
        <v>68.375</v>
      </c>
      <c r="D77" s="81">
        <v>110.66500000000001</v>
      </c>
      <c r="E77" s="81">
        <v>72.89500000000001</v>
      </c>
      <c r="F77" s="81">
        <v>91.41</v>
      </c>
      <c r="G77" s="81">
        <v>90.495000000000005</v>
      </c>
      <c r="H77" s="110">
        <v>104.28</v>
      </c>
      <c r="I77" s="110">
        <v>84.22</v>
      </c>
      <c r="J77" s="110">
        <v>78.004999999999995</v>
      </c>
    </row>
    <row r="78" spans="1:10" x14ac:dyDescent="0.25">
      <c r="A78" s="79">
        <v>4</v>
      </c>
      <c r="B78" s="83">
        <v>62.50615389028183</v>
      </c>
      <c r="C78" s="82">
        <v>76.819999999999993</v>
      </c>
      <c r="D78" s="81">
        <v>120.65</v>
      </c>
      <c r="E78" s="81">
        <v>80.53</v>
      </c>
      <c r="F78" s="81">
        <v>99.34</v>
      </c>
      <c r="G78" s="81">
        <v>98.4</v>
      </c>
      <c r="H78" s="110">
        <v>114.68</v>
      </c>
      <c r="I78" s="110">
        <v>93.89</v>
      </c>
      <c r="J78" s="110">
        <v>85.19</v>
      </c>
    </row>
    <row r="79" spans="1:10" x14ac:dyDescent="0.25">
      <c r="A79" s="79">
        <v>5</v>
      </c>
      <c r="B79" s="83">
        <v>71.033959092713516</v>
      </c>
      <c r="C79" s="82">
        <v>85.264999999999986</v>
      </c>
      <c r="D79" s="81">
        <v>129.12</v>
      </c>
      <c r="E79" s="81">
        <v>87.234999999999999</v>
      </c>
      <c r="F79" s="81">
        <v>108.30000000000001</v>
      </c>
      <c r="G79" s="81">
        <v>106.39500000000001</v>
      </c>
      <c r="H79" s="110">
        <v>122.435</v>
      </c>
      <c r="I79" s="110">
        <v>100</v>
      </c>
      <c r="J79" s="110">
        <v>90.28</v>
      </c>
    </row>
    <row r="80" spans="1:10" x14ac:dyDescent="0.25">
      <c r="A80" s="79">
        <v>6</v>
      </c>
      <c r="B80" s="83">
        <v>79.561764295145196</v>
      </c>
      <c r="C80" s="82">
        <v>93.71</v>
      </c>
      <c r="D80" s="81">
        <v>137.59</v>
      </c>
      <c r="E80" s="81">
        <v>93.94</v>
      </c>
      <c r="F80" s="81">
        <v>117.26</v>
      </c>
      <c r="G80" s="81">
        <v>114.39</v>
      </c>
      <c r="H80" s="110">
        <v>130.19</v>
      </c>
      <c r="I80" s="110">
        <v>106.11</v>
      </c>
      <c r="J80" s="110">
        <v>95.37</v>
      </c>
    </row>
    <row r="81" spans="1:10" x14ac:dyDescent="0.25">
      <c r="A81" s="79">
        <v>7</v>
      </c>
      <c r="B81" s="83">
        <v>85.058593149415117</v>
      </c>
      <c r="C81" s="82">
        <v>99.516666666666666</v>
      </c>
      <c r="D81" s="81">
        <v>138.9</v>
      </c>
      <c r="E81" s="81">
        <v>100.37333333333333</v>
      </c>
      <c r="F81" s="81">
        <v>124.09666666666668</v>
      </c>
      <c r="G81" s="81">
        <v>120.62333333333333</v>
      </c>
      <c r="H81" s="110">
        <v>136.02333333333334</v>
      </c>
      <c r="I81" s="110">
        <v>112.37666666666667</v>
      </c>
      <c r="J81" s="110">
        <v>102.52</v>
      </c>
    </row>
    <row r="82" spans="1:10" x14ac:dyDescent="0.25">
      <c r="A82" s="79">
        <v>8</v>
      </c>
      <c r="B82" s="83">
        <v>90.555422003685038</v>
      </c>
      <c r="C82" s="82">
        <v>105.32333333333332</v>
      </c>
      <c r="D82" s="81">
        <v>140.21</v>
      </c>
      <c r="E82" s="81">
        <v>106.80666666666666</v>
      </c>
      <c r="F82" s="81">
        <v>130.93333333333334</v>
      </c>
      <c r="G82" s="81">
        <v>126.85666666666667</v>
      </c>
      <c r="H82" s="110">
        <v>141.85666666666665</v>
      </c>
      <c r="I82" s="110">
        <v>118.64333333333333</v>
      </c>
      <c r="J82" s="110">
        <v>109.67</v>
      </c>
    </row>
    <row r="83" spans="1:10" x14ac:dyDescent="0.25">
      <c r="A83" s="79">
        <v>9</v>
      </c>
      <c r="B83" s="83">
        <v>96.052250857954959</v>
      </c>
      <c r="C83" s="82">
        <v>111.13</v>
      </c>
      <c r="D83" s="81">
        <v>141.52000000000001</v>
      </c>
      <c r="E83" s="81">
        <v>113.24</v>
      </c>
      <c r="F83" s="81">
        <v>137.77000000000001</v>
      </c>
      <c r="G83" s="81">
        <v>133.09</v>
      </c>
      <c r="H83" s="110">
        <v>147.69</v>
      </c>
      <c r="I83" s="110">
        <v>124.91</v>
      </c>
      <c r="J83" s="110">
        <v>116.82</v>
      </c>
    </row>
    <row r="84" spans="1:10" x14ac:dyDescent="0.25">
      <c r="A84" s="79">
        <v>10</v>
      </c>
      <c r="B84" s="83">
        <v>98.326636073494853</v>
      </c>
      <c r="C84" s="82">
        <v>113.81466666666667</v>
      </c>
      <c r="D84" s="81">
        <v>142.54733333333334</v>
      </c>
      <c r="E84" s="81">
        <v>116.51599999999999</v>
      </c>
      <c r="F84" s="81">
        <v>140.51866666666669</v>
      </c>
      <c r="G84" s="81">
        <v>136.40133333333333</v>
      </c>
      <c r="H84" s="110">
        <v>151.39733333333334</v>
      </c>
      <c r="I84" s="110">
        <v>128.43266666666668</v>
      </c>
      <c r="J84" s="110">
        <v>120.402</v>
      </c>
    </row>
    <row r="85" spans="1:10" x14ac:dyDescent="0.25">
      <c r="A85" s="79">
        <v>11</v>
      </c>
      <c r="B85" s="83">
        <v>100.60102128903475</v>
      </c>
      <c r="C85" s="82">
        <v>116.49933333333333</v>
      </c>
      <c r="D85" s="81">
        <v>143.57466666666667</v>
      </c>
      <c r="E85" s="81">
        <v>119.792</v>
      </c>
      <c r="F85" s="81">
        <v>143.26733333333334</v>
      </c>
      <c r="G85" s="81">
        <v>139.71266666666668</v>
      </c>
      <c r="H85" s="110">
        <v>155.10466666666667</v>
      </c>
      <c r="I85" s="110">
        <v>131.95533333333333</v>
      </c>
      <c r="J85" s="110">
        <v>123.98399999999999</v>
      </c>
    </row>
    <row r="86" spans="1:10" x14ac:dyDescent="0.25">
      <c r="A86" s="79">
        <v>12</v>
      </c>
      <c r="B86" s="83">
        <v>102.87540650457466</v>
      </c>
      <c r="C86" s="82">
        <v>119.184</v>
      </c>
      <c r="D86" s="81">
        <v>144.602</v>
      </c>
      <c r="E86" s="81">
        <v>123.068</v>
      </c>
      <c r="F86" s="81">
        <v>146.01600000000002</v>
      </c>
      <c r="G86" s="81">
        <v>143.024</v>
      </c>
      <c r="H86" s="110">
        <v>158.81200000000001</v>
      </c>
      <c r="I86" s="110">
        <v>135.47800000000001</v>
      </c>
      <c r="J86" s="110">
        <v>127.566</v>
      </c>
    </row>
    <row r="87" spans="1:10" x14ac:dyDescent="0.25">
      <c r="A87" s="79">
        <v>13</v>
      </c>
      <c r="B87" s="83">
        <v>105.14979172011455</v>
      </c>
      <c r="C87" s="82">
        <v>121.86866666666667</v>
      </c>
      <c r="D87" s="81">
        <v>145.62933333333334</v>
      </c>
      <c r="E87" s="81">
        <v>126.34399999999999</v>
      </c>
      <c r="F87" s="81">
        <v>148.76466666666667</v>
      </c>
      <c r="G87" s="81">
        <v>146.33533333333332</v>
      </c>
      <c r="H87" s="110">
        <v>162.51933333333332</v>
      </c>
      <c r="I87" s="110">
        <v>139.00066666666666</v>
      </c>
      <c r="J87" s="110">
        <v>131.148</v>
      </c>
    </row>
    <row r="88" spans="1:10" x14ac:dyDescent="0.25">
      <c r="A88" s="79">
        <v>14</v>
      </c>
      <c r="B88" s="83">
        <v>107.42417693565444</v>
      </c>
      <c r="C88" s="82">
        <v>124.55333333333333</v>
      </c>
      <c r="D88" s="81">
        <v>146.65666666666667</v>
      </c>
      <c r="E88" s="81">
        <v>129.62</v>
      </c>
      <c r="F88" s="81">
        <v>151.51333333333335</v>
      </c>
      <c r="G88" s="81">
        <v>149.64666666666668</v>
      </c>
      <c r="H88" s="110">
        <v>166.22666666666666</v>
      </c>
      <c r="I88" s="110">
        <v>142.52333333333334</v>
      </c>
      <c r="J88" s="110">
        <v>134.72999999999999</v>
      </c>
    </row>
    <row r="89" spans="1:10" x14ac:dyDescent="0.25">
      <c r="A89" s="79">
        <v>15</v>
      </c>
      <c r="B89" s="83">
        <v>109.69856215119435</v>
      </c>
      <c r="C89" s="82">
        <v>127.238</v>
      </c>
      <c r="D89" s="81">
        <v>147.684</v>
      </c>
      <c r="E89" s="81">
        <v>132.89599999999999</v>
      </c>
      <c r="F89" s="81">
        <v>154.262</v>
      </c>
      <c r="G89" s="81">
        <v>152.958</v>
      </c>
      <c r="H89" s="110">
        <v>169.934</v>
      </c>
      <c r="I89" s="110">
        <v>146.04599999999999</v>
      </c>
      <c r="J89" s="110">
        <v>138.31200000000001</v>
      </c>
    </row>
    <row r="90" spans="1:10" x14ac:dyDescent="0.25">
      <c r="A90" s="79">
        <v>16</v>
      </c>
      <c r="B90" s="83">
        <v>111.97294736673425</v>
      </c>
      <c r="C90" s="82">
        <v>129.92266666666666</v>
      </c>
      <c r="D90" s="81">
        <v>148.71133333333336</v>
      </c>
      <c r="E90" s="81">
        <v>136.172</v>
      </c>
      <c r="F90" s="81">
        <v>157.01066666666668</v>
      </c>
      <c r="G90" s="81">
        <v>156.26933333333332</v>
      </c>
      <c r="H90" s="110">
        <v>173.64133333333334</v>
      </c>
      <c r="I90" s="110">
        <v>149.56866666666667</v>
      </c>
      <c r="J90" s="110">
        <v>141.89400000000001</v>
      </c>
    </row>
    <row r="91" spans="1:10" x14ac:dyDescent="0.25">
      <c r="A91" s="79">
        <v>17</v>
      </c>
      <c r="B91" s="83">
        <v>114.24733258227414</v>
      </c>
      <c r="C91" s="82">
        <v>132.60733333333334</v>
      </c>
      <c r="D91" s="81">
        <v>149.73866666666669</v>
      </c>
      <c r="E91" s="81">
        <v>139.44800000000001</v>
      </c>
      <c r="F91" s="81">
        <v>159.75933333333333</v>
      </c>
      <c r="G91" s="81">
        <v>159.58066666666667</v>
      </c>
      <c r="H91" s="110">
        <v>177.34866666666667</v>
      </c>
      <c r="I91" s="110">
        <v>153.09133333333332</v>
      </c>
      <c r="J91" s="110">
        <v>145.476</v>
      </c>
    </row>
    <row r="92" spans="1:10" x14ac:dyDescent="0.25">
      <c r="A92" s="79">
        <v>18</v>
      </c>
      <c r="B92" s="83">
        <v>116.52171779781403</v>
      </c>
      <c r="C92" s="82">
        <v>135.292</v>
      </c>
      <c r="D92" s="81">
        <v>150.76600000000002</v>
      </c>
      <c r="E92" s="81">
        <v>142.72399999999999</v>
      </c>
      <c r="F92" s="81">
        <v>162.50800000000001</v>
      </c>
      <c r="G92" s="81">
        <v>162.892</v>
      </c>
      <c r="H92" s="110">
        <v>181.05600000000001</v>
      </c>
      <c r="I92" s="110">
        <v>156.614</v>
      </c>
      <c r="J92" s="110">
        <v>149.05799999999999</v>
      </c>
    </row>
    <row r="93" spans="1:10" x14ac:dyDescent="0.25">
      <c r="A93" s="79">
        <v>19</v>
      </c>
      <c r="B93" s="83">
        <v>118.79610301335393</v>
      </c>
      <c r="C93" s="82">
        <v>137.97666666666666</v>
      </c>
      <c r="D93" s="81">
        <v>151.79333333333335</v>
      </c>
      <c r="E93" s="81">
        <v>146</v>
      </c>
      <c r="F93" s="81">
        <v>165.25666666666666</v>
      </c>
      <c r="G93" s="81">
        <v>166.20333333333332</v>
      </c>
      <c r="H93" s="110">
        <v>184.76333333333332</v>
      </c>
      <c r="I93" s="110">
        <v>160.13666666666666</v>
      </c>
      <c r="J93" s="110">
        <v>152.64000000000001</v>
      </c>
    </row>
    <row r="94" spans="1:10" x14ac:dyDescent="0.25">
      <c r="A94" s="79">
        <v>20</v>
      </c>
      <c r="B94" s="83">
        <v>121.07048822889384</v>
      </c>
      <c r="C94" s="82">
        <v>140.66133333333335</v>
      </c>
      <c r="D94" s="81">
        <v>152.82066666666668</v>
      </c>
      <c r="E94" s="81">
        <v>149.27600000000001</v>
      </c>
      <c r="F94" s="81">
        <v>168.00533333333334</v>
      </c>
      <c r="G94" s="81">
        <v>169.51466666666664</v>
      </c>
      <c r="H94" s="110">
        <v>188.47066666666666</v>
      </c>
      <c r="I94" s="110">
        <v>163.65933333333334</v>
      </c>
      <c r="J94" s="110">
        <v>156.22200000000001</v>
      </c>
    </row>
    <row r="95" spans="1:10" x14ac:dyDescent="0.25">
      <c r="A95" s="79">
        <v>21</v>
      </c>
      <c r="B95" s="83">
        <v>123.34487344443373</v>
      </c>
      <c r="C95" s="82">
        <v>143.346</v>
      </c>
      <c r="D95" s="81">
        <v>153.84800000000001</v>
      </c>
      <c r="E95" s="81">
        <v>152.55199999999999</v>
      </c>
      <c r="F95" s="81">
        <v>170.75400000000002</v>
      </c>
      <c r="G95" s="81">
        <v>172.82599999999999</v>
      </c>
      <c r="H95" s="110">
        <v>192.178</v>
      </c>
      <c r="I95" s="110">
        <v>167.18200000000002</v>
      </c>
      <c r="J95" s="110">
        <v>159.804</v>
      </c>
    </row>
    <row r="96" spans="1:10" x14ac:dyDescent="0.25">
      <c r="A96" s="79">
        <v>22</v>
      </c>
      <c r="B96" s="83">
        <v>125.61925865997362</v>
      </c>
      <c r="C96" s="82">
        <v>146.03066666666666</v>
      </c>
      <c r="D96" s="81">
        <v>154.87533333333334</v>
      </c>
      <c r="E96" s="81">
        <v>155.828</v>
      </c>
      <c r="F96" s="81">
        <v>173.50266666666667</v>
      </c>
      <c r="G96" s="81">
        <v>176.13733333333332</v>
      </c>
      <c r="H96" s="110">
        <v>195.88533333333334</v>
      </c>
      <c r="I96" s="110">
        <v>170.70466666666667</v>
      </c>
      <c r="J96" s="110">
        <v>163.38600000000002</v>
      </c>
    </row>
    <row r="97" spans="1:10" x14ac:dyDescent="0.25">
      <c r="A97" s="79">
        <v>23</v>
      </c>
      <c r="B97" s="83">
        <v>127.89364387551353</v>
      </c>
      <c r="C97" s="82">
        <v>148.71533333333332</v>
      </c>
      <c r="D97" s="81">
        <v>155.90266666666668</v>
      </c>
      <c r="E97" s="81">
        <v>159.10399999999998</v>
      </c>
      <c r="F97" s="81">
        <v>176.25133333333332</v>
      </c>
      <c r="G97" s="81">
        <v>179.44866666666667</v>
      </c>
      <c r="H97" s="110">
        <v>199.59266666666667</v>
      </c>
      <c r="I97" s="110">
        <v>174.22733333333332</v>
      </c>
      <c r="J97" s="110">
        <v>166.96800000000002</v>
      </c>
    </row>
    <row r="98" spans="1:10" x14ac:dyDescent="0.25">
      <c r="A98" s="79">
        <v>24</v>
      </c>
      <c r="B98" s="83">
        <v>130.16802909105343</v>
      </c>
      <c r="C98" s="82">
        <v>151.4</v>
      </c>
      <c r="D98" s="81">
        <v>156.93</v>
      </c>
      <c r="E98" s="81">
        <v>162.38</v>
      </c>
      <c r="F98" s="81">
        <v>179</v>
      </c>
      <c r="G98" s="81">
        <v>182.76</v>
      </c>
      <c r="H98" s="110">
        <v>203.3</v>
      </c>
      <c r="I98" s="110">
        <v>177.75</v>
      </c>
      <c r="J98" s="110">
        <v>170.55</v>
      </c>
    </row>
    <row r="99" spans="1:10" x14ac:dyDescent="0.25">
      <c r="A99" s="79">
        <v>25</v>
      </c>
      <c r="B99" s="83">
        <v>132.44241430659332</v>
      </c>
      <c r="C99" s="82">
        <v>154.08466666666666</v>
      </c>
      <c r="D99" s="81">
        <v>157.95733333333334</v>
      </c>
      <c r="E99" s="81">
        <v>165.65600000000001</v>
      </c>
      <c r="F99" s="81">
        <v>181.74866666666668</v>
      </c>
      <c r="G99" s="81">
        <v>186.07133333333331</v>
      </c>
      <c r="H99" s="110">
        <v>207.00733333333335</v>
      </c>
      <c r="I99" s="110">
        <v>181.27266666666668</v>
      </c>
      <c r="J99" s="110">
        <v>174.13200000000001</v>
      </c>
    </row>
    <row r="100" spans="1:10" x14ac:dyDescent="0.25">
      <c r="A100" s="79">
        <v>26</v>
      </c>
      <c r="B100" s="83">
        <v>134.71679952213321</v>
      </c>
      <c r="C100" s="82">
        <v>156.76933333333335</v>
      </c>
      <c r="D100" s="81">
        <v>158.98466666666667</v>
      </c>
      <c r="E100" s="81">
        <v>168.93200000000002</v>
      </c>
      <c r="F100" s="81">
        <v>184.49733333333333</v>
      </c>
      <c r="G100" s="81">
        <v>189.38266666666664</v>
      </c>
      <c r="H100" s="110">
        <v>210.71466666666669</v>
      </c>
      <c r="I100" s="110">
        <v>184.79533333333333</v>
      </c>
      <c r="J100" s="110">
        <v>177.714</v>
      </c>
    </row>
    <row r="101" spans="1:10" x14ac:dyDescent="0.25">
      <c r="A101" s="79">
        <v>27</v>
      </c>
      <c r="B101" s="83">
        <v>136.99118473767311</v>
      </c>
      <c r="C101" s="82">
        <v>159.45400000000001</v>
      </c>
      <c r="D101" s="81">
        <v>160.012</v>
      </c>
      <c r="E101" s="81">
        <v>172.208</v>
      </c>
      <c r="F101" s="81">
        <v>187.24599999999998</v>
      </c>
      <c r="G101" s="81">
        <v>192.69399999999999</v>
      </c>
      <c r="H101" s="110">
        <v>214.42200000000003</v>
      </c>
      <c r="I101" s="110">
        <v>188.31799999999998</v>
      </c>
      <c r="J101" s="110">
        <v>181.29600000000002</v>
      </c>
    </row>
    <row r="102" spans="1:10" x14ac:dyDescent="0.25">
      <c r="A102" s="79">
        <v>28</v>
      </c>
      <c r="B102" s="83">
        <v>139.265569953213</v>
      </c>
      <c r="C102" s="82">
        <v>162.13866666666667</v>
      </c>
      <c r="D102" s="81">
        <v>161.03933333333333</v>
      </c>
      <c r="E102" s="81">
        <v>175.48400000000001</v>
      </c>
      <c r="F102" s="81">
        <v>189.99466666666666</v>
      </c>
      <c r="G102" s="81">
        <v>196.00533333333331</v>
      </c>
      <c r="H102" s="110">
        <v>218.12933333333336</v>
      </c>
      <c r="I102" s="110">
        <v>191.84066666666666</v>
      </c>
      <c r="J102" s="110">
        <v>184.87800000000001</v>
      </c>
    </row>
    <row r="103" spans="1:10" x14ac:dyDescent="0.25">
      <c r="A103" s="79">
        <v>29</v>
      </c>
      <c r="B103" s="83">
        <v>141.5399551687529</v>
      </c>
      <c r="C103" s="82">
        <v>164.82333333333332</v>
      </c>
      <c r="D103" s="81">
        <v>162.06666666666666</v>
      </c>
      <c r="E103" s="81">
        <v>178.76</v>
      </c>
      <c r="F103" s="81">
        <v>192.74333333333334</v>
      </c>
      <c r="G103" s="81">
        <v>199.31666666666666</v>
      </c>
      <c r="H103" s="110">
        <v>221.83666666666667</v>
      </c>
      <c r="I103" s="110">
        <v>195.36333333333334</v>
      </c>
      <c r="J103" s="110">
        <v>188.46000000000004</v>
      </c>
    </row>
    <row r="104" spans="1:10" x14ac:dyDescent="0.25">
      <c r="A104" s="79">
        <v>30</v>
      </c>
      <c r="B104" s="83">
        <v>143.81434038429279</v>
      </c>
      <c r="C104" s="82">
        <v>167.50800000000001</v>
      </c>
      <c r="D104" s="81">
        <v>163.09399999999999</v>
      </c>
      <c r="E104" s="81">
        <v>182.036</v>
      </c>
      <c r="F104" s="81">
        <v>195.49199999999999</v>
      </c>
      <c r="G104" s="81">
        <v>202.62799999999999</v>
      </c>
      <c r="H104" s="110">
        <v>225.54400000000001</v>
      </c>
      <c r="I104" s="110">
        <v>198.886</v>
      </c>
      <c r="J104" s="110">
        <v>192.04200000000003</v>
      </c>
    </row>
    <row r="105" spans="1:10" x14ac:dyDescent="0.25">
      <c r="A105" s="3"/>
      <c r="B105" s="3"/>
      <c r="C105" s="85" t="s">
        <v>52</v>
      </c>
      <c r="D105" s="3"/>
      <c r="E105" s="3"/>
    </row>
    <row r="106" spans="1:10" x14ac:dyDescent="0.25">
      <c r="A106" s="3"/>
      <c r="B106" s="3"/>
      <c r="C106" s="3"/>
      <c r="D106" s="3"/>
      <c r="E106" s="3"/>
    </row>
    <row r="107" spans="1:10" x14ac:dyDescent="0.25">
      <c r="A107" s="3" t="s">
        <v>58</v>
      </c>
      <c r="B107" s="3"/>
      <c r="C107" s="3"/>
      <c r="D107" s="3"/>
      <c r="E107" s="3"/>
    </row>
    <row r="108" spans="1:10" x14ac:dyDescent="0.25">
      <c r="A108" s="77" t="s">
        <v>52</v>
      </c>
      <c r="B108" s="78"/>
      <c r="C108" s="31"/>
      <c r="D108" s="31"/>
      <c r="E108" s="31"/>
    </row>
    <row r="109" spans="1:10" x14ac:dyDescent="0.25">
      <c r="A109" s="28" t="s">
        <v>51</v>
      </c>
      <c r="B109" s="80">
        <v>41912</v>
      </c>
      <c r="C109" s="80">
        <v>42004</v>
      </c>
      <c r="D109" s="80">
        <v>42094</v>
      </c>
      <c r="E109" s="80">
        <v>42185</v>
      </c>
      <c r="F109" s="80">
        <v>42277</v>
      </c>
      <c r="G109" s="80">
        <v>42369</v>
      </c>
      <c r="H109" s="111">
        <v>42460</v>
      </c>
      <c r="I109" s="111">
        <v>42551</v>
      </c>
      <c r="J109" s="111">
        <v>42643</v>
      </c>
    </row>
    <row r="110" spans="1:10" x14ac:dyDescent="0.25">
      <c r="A110" s="79">
        <v>1</v>
      </c>
      <c r="B110" s="83">
        <v>77.600759878668185</v>
      </c>
      <c r="C110" s="82">
        <v>107.78749999999999</v>
      </c>
      <c r="D110" s="81">
        <v>166.79500000000002</v>
      </c>
      <c r="E110" s="81">
        <v>94.605000000000004</v>
      </c>
      <c r="F110" s="81">
        <v>122.20000000000002</v>
      </c>
      <c r="G110" s="81">
        <v>135.31</v>
      </c>
      <c r="H110" s="110">
        <v>166.03</v>
      </c>
      <c r="I110" s="110">
        <v>115.52500000000001</v>
      </c>
      <c r="J110" s="110">
        <v>103.50999999999999</v>
      </c>
    </row>
    <row r="111" spans="1:10" x14ac:dyDescent="0.25">
      <c r="A111" s="79">
        <v>2</v>
      </c>
      <c r="B111" s="83">
        <v>91.165924808692239</v>
      </c>
      <c r="C111" s="82">
        <v>121.02</v>
      </c>
      <c r="D111" s="81">
        <v>173.72</v>
      </c>
      <c r="E111" s="81">
        <v>109.97</v>
      </c>
      <c r="F111" s="81">
        <v>137.80000000000001</v>
      </c>
      <c r="G111" s="81">
        <v>152.29</v>
      </c>
      <c r="H111" s="110">
        <v>184.56</v>
      </c>
      <c r="I111" s="110">
        <v>132.34</v>
      </c>
      <c r="J111" s="110">
        <v>116.13</v>
      </c>
    </row>
    <row r="112" spans="1:10" x14ac:dyDescent="0.25">
      <c r="A112" s="79">
        <v>3</v>
      </c>
      <c r="B112" s="83">
        <v>104.73108973871629</v>
      </c>
      <c r="C112" s="82">
        <v>134.2525</v>
      </c>
      <c r="D112" s="81">
        <v>180.64499999999998</v>
      </c>
      <c r="E112" s="81">
        <v>125.33499999999999</v>
      </c>
      <c r="F112" s="81">
        <v>153.4</v>
      </c>
      <c r="G112" s="81">
        <v>169.26999999999998</v>
      </c>
      <c r="H112" s="110">
        <v>203.09</v>
      </c>
      <c r="I112" s="110">
        <v>149.155</v>
      </c>
      <c r="J112" s="110">
        <v>128.75</v>
      </c>
    </row>
    <row r="113" spans="1:10" x14ac:dyDescent="0.25">
      <c r="A113" s="79">
        <v>4</v>
      </c>
      <c r="B113" s="83">
        <v>118.29625466874036</v>
      </c>
      <c r="C113" s="82">
        <v>147.48499999999999</v>
      </c>
      <c r="D113" s="81">
        <v>187.57</v>
      </c>
      <c r="E113" s="81">
        <v>140.69999999999999</v>
      </c>
      <c r="F113" s="81">
        <v>169</v>
      </c>
      <c r="G113" s="81">
        <v>186.25</v>
      </c>
      <c r="H113" s="110">
        <v>221.62</v>
      </c>
      <c r="I113" s="110">
        <v>165.97</v>
      </c>
      <c r="J113" s="110">
        <v>141.37</v>
      </c>
    </row>
    <row r="114" spans="1:10" x14ac:dyDescent="0.25">
      <c r="A114" s="79">
        <v>5</v>
      </c>
      <c r="B114" s="83">
        <v>131.86141959876443</v>
      </c>
      <c r="C114" s="82">
        <v>160.71749999999997</v>
      </c>
      <c r="D114" s="81">
        <v>196.78</v>
      </c>
      <c r="E114" s="81">
        <v>153.13999999999999</v>
      </c>
      <c r="F114" s="81">
        <v>185.375</v>
      </c>
      <c r="G114" s="81">
        <v>201.74</v>
      </c>
      <c r="H114" s="110">
        <v>235.66500000000002</v>
      </c>
      <c r="I114" s="110">
        <v>178.91500000000002</v>
      </c>
      <c r="J114" s="110">
        <v>155.17000000000002</v>
      </c>
    </row>
    <row r="115" spans="1:10" x14ac:dyDescent="0.25">
      <c r="A115" s="79">
        <v>6</v>
      </c>
      <c r="B115" s="83">
        <v>145.42658452878848</v>
      </c>
      <c r="C115" s="82">
        <v>173.95</v>
      </c>
      <c r="D115" s="81">
        <v>205.99</v>
      </c>
      <c r="E115" s="81">
        <v>165.58</v>
      </c>
      <c r="F115" s="81">
        <v>201.75</v>
      </c>
      <c r="G115" s="81">
        <v>217.23</v>
      </c>
      <c r="H115" s="110">
        <v>249.71</v>
      </c>
      <c r="I115" s="110">
        <v>191.86</v>
      </c>
      <c r="J115" s="110">
        <v>168.97</v>
      </c>
    </row>
    <row r="116" spans="1:10" x14ac:dyDescent="0.25">
      <c r="A116" s="79">
        <v>7</v>
      </c>
      <c r="B116" s="83">
        <v>149.33178259612697</v>
      </c>
      <c r="C116" s="82">
        <v>177.19333333333333</v>
      </c>
      <c r="D116" s="81">
        <v>206.79055555555556</v>
      </c>
      <c r="E116" s="81">
        <v>170.88333333333335</v>
      </c>
      <c r="F116" s="81">
        <v>207.45333333333335</v>
      </c>
      <c r="G116" s="81">
        <v>220.65666666666667</v>
      </c>
      <c r="H116" s="110">
        <v>253.40666666666667</v>
      </c>
      <c r="I116" s="110">
        <v>199.03333333333333</v>
      </c>
      <c r="J116" s="110">
        <v>176.17333333333335</v>
      </c>
    </row>
    <row r="117" spans="1:10" x14ac:dyDescent="0.25">
      <c r="A117" s="79">
        <v>8</v>
      </c>
      <c r="B117" s="83">
        <v>153.23698066346546</v>
      </c>
      <c r="C117" s="82">
        <v>180.43666666666667</v>
      </c>
      <c r="D117" s="81">
        <v>207.59111111111113</v>
      </c>
      <c r="E117" s="81">
        <v>176.18666666666667</v>
      </c>
      <c r="F117" s="81">
        <v>213.15666666666667</v>
      </c>
      <c r="G117" s="81">
        <v>224.08333333333331</v>
      </c>
      <c r="H117" s="110">
        <v>257.10333333333335</v>
      </c>
      <c r="I117" s="110">
        <v>206.20666666666668</v>
      </c>
      <c r="J117" s="110">
        <v>183.37666666666667</v>
      </c>
    </row>
    <row r="118" spans="1:10" x14ac:dyDescent="0.25">
      <c r="A118" s="79">
        <v>9</v>
      </c>
      <c r="B118" s="83">
        <v>157.14217873080395</v>
      </c>
      <c r="C118" s="82">
        <v>183.68</v>
      </c>
      <c r="D118" s="81">
        <v>208.39166666666668</v>
      </c>
      <c r="E118" s="81">
        <v>181.49</v>
      </c>
      <c r="F118" s="81">
        <v>218.86</v>
      </c>
      <c r="G118" s="81">
        <v>227.51</v>
      </c>
      <c r="H118" s="110">
        <v>260.8</v>
      </c>
      <c r="I118" s="110">
        <v>213.38</v>
      </c>
      <c r="J118" s="110">
        <v>190.58</v>
      </c>
    </row>
    <row r="119" spans="1:10" x14ac:dyDescent="0.25">
      <c r="A119" s="79">
        <v>10</v>
      </c>
      <c r="B119" s="83">
        <v>159.12103232931378</v>
      </c>
      <c r="C119" s="82">
        <v>185.904</v>
      </c>
      <c r="D119" s="81">
        <v>209.19222222222223</v>
      </c>
      <c r="E119" s="81">
        <v>185.17533333333336</v>
      </c>
      <c r="F119" s="81">
        <v>222.32866666666669</v>
      </c>
      <c r="G119" s="81">
        <v>231.66071428571428</v>
      </c>
      <c r="H119" s="110">
        <v>265.28428571428572</v>
      </c>
      <c r="I119" s="110">
        <v>217.48571428571429</v>
      </c>
      <c r="J119" s="110">
        <v>195.06928571428574</v>
      </c>
    </row>
    <row r="120" spans="1:10" x14ac:dyDescent="0.25">
      <c r="A120" s="79">
        <v>11</v>
      </c>
      <c r="B120" s="83">
        <v>161.09988592782364</v>
      </c>
      <c r="C120" s="82">
        <v>188.12800000000001</v>
      </c>
      <c r="D120" s="81">
        <v>209.99277777777777</v>
      </c>
      <c r="E120" s="81">
        <v>188.86066666666667</v>
      </c>
      <c r="F120" s="81">
        <v>225.79733333333334</v>
      </c>
      <c r="G120" s="81">
        <v>235.81142857142856</v>
      </c>
      <c r="H120" s="110">
        <v>269.76857142857142</v>
      </c>
      <c r="I120" s="110">
        <v>221.59142857142857</v>
      </c>
      <c r="J120" s="110">
        <v>199.55857142857144</v>
      </c>
    </row>
    <row r="121" spans="1:10" x14ac:dyDescent="0.25">
      <c r="A121" s="79">
        <v>12</v>
      </c>
      <c r="B121" s="83">
        <v>163.07873952633346</v>
      </c>
      <c r="C121" s="82">
        <v>190.352</v>
      </c>
      <c r="D121" s="81">
        <v>210.79333333333335</v>
      </c>
      <c r="E121" s="81">
        <v>192.54600000000002</v>
      </c>
      <c r="F121" s="81">
        <v>229.26600000000002</v>
      </c>
      <c r="G121" s="81">
        <v>239.96214285714285</v>
      </c>
      <c r="H121" s="110">
        <v>274.25285714285712</v>
      </c>
      <c r="I121" s="110">
        <v>225.69714285714286</v>
      </c>
      <c r="J121" s="110">
        <v>204.04785714285714</v>
      </c>
    </row>
    <row r="122" spans="1:10" x14ac:dyDescent="0.25">
      <c r="A122" s="79">
        <v>13</v>
      </c>
      <c r="B122" s="83">
        <v>165.05759312484332</v>
      </c>
      <c r="C122" s="82">
        <v>192.57599999999999</v>
      </c>
      <c r="D122" s="81">
        <v>211.5938888888889</v>
      </c>
      <c r="E122" s="81">
        <v>196.23133333333334</v>
      </c>
      <c r="F122" s="81">
        <v>232.73466666666667</v>
      </c>
      <c r="G122" s="81">
        <v>244.11285714285714</v>
      </c>
      <c r="H122" s="110">
        <v>278.73714285714289</v>
      </c>
      <c r="I122" s="110">
        <v>229.80285714285714</v>
      </c>
      <c r="J122" s="110">
        <v>208.53714285714287</v>
      </c>
    </row>
    <row r="123" spans="1:10" x14ac:dyDescent="0.25">
      <c r="A123" s="79">
        <v>14</v>
      </c>
      <c r="B123" s="83">
        <v>167.03644672335315</v>
      </c>
      <c r="C123" s="82">
        <v>194.8</v>
      </c>
      <c r="D123" s="81">
        <v>212.39444444444445</v>
      </c>
      <c r="E123" s="81">
        <v>199.91666666666669</v>
      </c>
      <c r="F123" s="81">
        <v>236.20333333333335</v>
      </c>
      <c r="G123" s="81">
        <v>248.26357142857142</v>
      </c>
      <c r="H123" s="110">
        <v>283.22142857142859</v>
      </c>
      <c r="I123" s="110">
        <v>233.90857142857143</v>
      </c>
      <c r="J123" s="110">
        <v>213.0264285714286</v>
      </c>
    </row>
    <row r="124" spans="1:10" x14ac:dyDescent="0.25">
      <c r="A124" s="79">
        <v>15</v>
      </c>
      <c r="B124" s="83">
        <v>169.01530032186298</v>
      </c>
      <c r="C124" s="82">
        <v>197.024</v>
      </c>
      <c r="D124" s="81">
        <v>213.19499999999999</v>
      </c>
      <c r="E124" s="81">
        <v>203.602</v>
      </c>
      <c r="F124" s="81">
        <v>239.672</v>
      </c>
      <c r="G124" s="81">
        <v>252.41428571428571</v>
      </c>
      <c r="H124" s="110">
        <v>287.70571428571429</v>
      </c>
      <c r="I124" s="110">
        <v>238.01428571428571</v>
      </c>
      <c r="J124" s="110">
        <v>217.5157142857143</v>
      </c>
    </row>
    <row r="125" spans="1:10" x14ac:dyDescent="0.25">
      <c r="A125" s="79">
        <v>16</v>
      </c>
      <c r="B125" s="83">
        <v>170.99415392037284</v>
      </c>
      <c r="C125" s="82">
        <v>199.24799999999999</v>
      </c>
      <c r="D125" s="81">
        <v>213.99555555555557</v>
      </c>
      <c r="E125" s="81">
        <v>207.28733333333335</v>
      </c>
      <c r="F125" s="81">
        <v>243.14066666666668</v>
      </c>
      <c r="G125" s="81">
        <v>256.565</v>
      </c>
      <c r="H125" s="110">
        <v>292.19</v>
      </c>
      <c r="I125" s="110">
        <v>242.12</v>
      </c>
      <c r="J125" s="110">
        <v>222.005</v>
      </c>
    </row>
    <row r="126" spans="1:10" x14ac:dyDescent="0.25">
      <c r="A126" s="79">
        <v>17</v>
      </c>
      <c r="B126" s="83">
        <v>172.97300751888267</v>
      </c>
      <c r="C126" s="82">
        <v>201.47200000000001</v>
      </c>
      <c r="D126" s="81">
        <v>214.79611111111112</v>
      </c>
      <c r="E126" s="81">
        <v>210.97266666666667</v>
      </c>
      <c r="F126" s="81">
        <v>246.60933333333332</v>
      </c>
      <c r="G126" s="81">
        <v>260.71571428571428</v>
      </c>
      <c r="H126" s="110">
        <v>296.6742857142857</v>
      </c>
      <c r="I126" s="110">
        <v>246.22571428571428</v>
      </c>
      <c r="J126" s="110">
        <v>226.49428571428572</v>
      </c>
    </row>
    <row r="127" spans="1:10" x14ac:dyDescent="0.25">
      <c r="A127" s="79">
        <v>18</v>
      </c>
      <c r="B127" s="83">
        <v>174.95186111739253</v>
      </c>
      <c r="C127" s="82">
        <v>203.696</v>
      </c>
      <c r="D127" s="81">
        <v>215.59666666666666</v>
      </c>
      <c r="E127" s="81">
        <v>214.65800000000002</v>
      </c>
      <c r="F127" s="81">
        <v>250.078</v>
      </c>
      <c r="G127" s="81">
        <v>264.86642857142857</v>
      </c>
      <c r="H127" s="110">
        <v>301.15857142857141</v>
      </c>
      <c r="I127" s="110">
        <v>250.33142857142857</v>
      </c>
      <c r="J127" s="110">
        <v>230.98357142857145</v>
      </c>
    </row>
    <row r="128" spans="1:10" x14ac:dyDescent="0.25">
      <c r="A128" s="79">
        <v>19</v>
      </c>
      <c r="B128" s="83">
        <v>176.93071471590235</v>
      </c>
      <c r="C128" s="82">
        <v>205.92</v>
      </c>
      <c r="D128" s="81">
        <v>216.39722222222224</v>
      </c>
      <c r="E128" s="81">
        <v>218.34333333333333</v>
      </c>
      <c r="F128" s="81">
        <v>253.54666666666665</v>
      </c>
      <c r="G128" s="81">
        <v>269.01714285714286</v>
      </c>
      <c r="H128" s="110">
        <v>305.64285714285711</v>
      </c>
      <c r="I128" s="110">
        <v>254.43714285714287</v>
      </c>
      <c r="J128" s="110">
        <v>235.47285714285715</v>
      </c>
    </row>
    <row r="129" spans="1:10" x14ac:dyDescent="0.25">
      <c r="A129" s="79">
        <v>20</v>
      </c>
      <c r="B129" s="83">
        <v>178.90956831441218</v>
      </c>
      <c r="C129" s="82">
        <v>208.14400000000001</v>
      </c>
      <c r="D129" s="81">
        <v>217.19777777777779</v>
      </c>
      <c r="E129" s="81">
        <v>222.02866666666668</v>
      </c>
      <c r="F129" s="81">
        <v>257.01533333333333</v>
      </c>
      <c r="G129" s="81">
        <v>273.16785714285714</v>
      </c>
      <c r="H129" s="110">
        <v>310.12714285714287</v>
      </c>
      <c r="I129" s="110">
        <v>258.54285714285714</v>
      </c>
      <c r="J129" s="110">
        <v>239.96214285714285</v>
      </c>
    </row>
    <row r="130" spans="1:10" x14ac:dyDescent="0.25">
      <c r="A130" s="79">
        <v>21</v>
      </c>
      <c r="B130" s="83">
        <v>180.88842191292204</v>
      </c>
      <c r="C130" s="82">
        <v>210.36799999999999</v>
      </c>
      <c r="D130" s="81">
        <v>217.99833333333333</v>
      </c>
      <c r="E130" s="81">
        <v>225.714</v>
      </c>
      <c r="F130" s="81">
        <v>260.48399999999998</v>
      </c>
      <c r="G130" s="81">
        <v>277.31857142857143</v>
      </c>
      <c r="H130" s="110">
        <v>314.61142857142858</v>
      </c>
      <c r="I130" s="110">
        <v>262.64857142857142</v>
      </c>
      <c r="J130" s="110">
        <v>244.45142857142858</v>
      </c>
    </row>
    <row r="131" spans="1:10" x14ac:dyDescent="0.25">
      <c r="A131" s="79">
        <v>22</v>
      </c>
      <c r="B131" s="83">
        <v>182.86727551143187</v>
      </c>
      <c r="C131" s="82">
        <v>212.59199999999998</v>
      </c>
      <c r="D131" s="81">
        <v>218.79888888888888</v>
      </c>
      <c r="E131" s="81">
        <v>229.39933333333335</v>
      </c>
      <c r="F131" s="81">
        <v>263.95266666666669</v>
      </c>
      <c r="G131" s="81">
        <v>281.46928571428572</v>
      </c>
      <c r="H131" s="110">
        <v>319.09571428571428</v>
      </c>
      <c r="I131" s="110">
        <v>266.75428571428574</v>
      </c>
      <c r="J131" s="110">
        <v>248.94071428571431</v>
      </c>
    </row>
    <row r="132" spans="1:10" x14ac:dyDescent="0.25">
      <c r="A132" s="79">
        <v>23</v>
      </c>
      <c r="B132" s="83">
        <v>184.84612910994173</v>
      </c>
      <c r="C132" s="82">
        <v>214.816</v>
      </c>
      <c r="D132" s="81">
        <v>219.59944444444446</v>
      </c>
      <c r="E132" s="81">
        <v>233.08466666666669</v>
      </c>
      <c r="F132" s="81">
        <v>267.42133333333334</v>
      </c>
      <c r="G132" s="81">
        <v>285.62</v>
      </c>
      <c r="H132" s="110">
        <v>323.58</v>
      </c>
      <c r="I132" s="110">
        <v>270.86</v>
      </c>
      <c r="J132" s="110">
        <v>253.43</v>
      </c>
    </row>
    <row r="133" spans="1:10" x14ac:dyDescent="0.25">
      <c r="A133" s="79">
        <v>24</v>
      </c>
      <c r="B133" s="83">
        <v>186.82498270845156</v>
      </c>
      <c r="C133" s="82">
        <v>217.04</v>
      </c>
      <c r="D133" s="81">
        <v>220.4</v>
      </c>
      <c r="E133" s="81">
        <v>236.77</v>
      </c>
      <c r="F133" s="81">
        <v>270.89</v>
      </c>
      <c r="G133" s="81">
        <v>289.77071428571429</v>
      </c>
      <c r="H133" s="110">
        <v>328.06428571428569</v>
      </c>
      <c r="I133" s="110">
        <v>274.96571428571428</v>
      </c>
      <c r="J133" s="110">
        <v>257.91928571428571</v>
      </c>
    </row>
    <row r="134" spans="1:10" x14ac:dyDescent="0.25">
      <c r="A134" s="79">
        <v>25</v>
      </c>
      <c r="B134" s="83">
        <v>188.80383630696139</v>
      </c>
      <c r="C134" s="82">
        <v>219.26399999999998</v>
      </c>
      <c r="D134" s="81">
        <v>221.20055555555555</v>
      </c>
      <c r="E134" s="81">
        <v>240.45533333333333</v>
      </c>
      <c r="F134" s="81">
        <v>274.35866666666664</v>
      </c>
      <c r="G134" s="81">
        <v>293.92142857142858</v>
      </c>
      <c r="H134" s="110">
        <v>332.54857142857139</v>
      </c>
      <c r="I134" s="110">
        <v>279.07142857142856</v>
      </c>
      <c r="J134" s="110">
        <v>262.40857142857146</v>
      </c>
    </row>
    <row r="135" spans="1:10" x14ac:dyDescent="0.25">
      <c r="A135" s="79">
        <v>26</v>
      </c>
      <c r="B135" s="83">
        <v>190.78268990547124</v>
      </c>
      <c r="C135" s="82">
        <v>221.488</v>
      </c>
      <c r="D135" s="81">
        <v>222.00111111111113</v>
      </c>
      <c r="E135" s="81">
        <v>244.14066666666668</v>
      </c>
      <c r="F135" s="81">
        <v>277.82733333333329</v>
      </c>
      <c r="G135" s="81">
        <v>298.07214285714286</v>
      </c>
      <c r="H135" s="110">
        <v>337.0328571428571</v>
      </c>
      <c r="I135" s="110">
        <v>283.17714285714288</v>
      </c>
      <c r="J135" s="110">
        <v>266.89785714285716</v>
      </c>
    </row>
    <row r="136" spans="1:10" x14ac:dyDescent="0.25">
      <c r="A136" s="79">
        <v>27</v>
      </c>
      <c r="B136" s="83">
        <v>192.76154350398107</v>
      </c>
      <c r="C136" s="82">
        <v>223.71199999999999</v>
      </c>
      <c r="D136" s="81">
        <v>222.80166666666668</v>
      </c>
      <c r="E136" s="81">
        <v>247.82600000000002</v>
      </c>
      <c r="F136" s="81">
        <v>281.29599999999999</v>
      </c>
      <c r="G136" s="81">
        <v>302.22285714285715</v>
      </c>
      <c r="H136" s="110">
        <v>341.51714285714286</v>
      </c>
      <c r="I136" s="110">
        <v>287.28285714285715</v>
      </c>
      <c r="J136" s="110">
        <v>271.38714285714286</v>
      </c>
    </row>
    <row r="137" spans="1:10" x14ac:dyDescent="0.25">
      <c r="A137" s="79">
        <v>28</v>
      </c>
      <c r="B137" s="83">
        <v>194.74039710249093</v>
      </c>
      <c r="C137" s="82">
        <v>225.93599999999998</v>
      </c>
      <c r="D137" s="81">
        <v>223.60222222222222</v>
      </c>
      <c r="E137" s="81">
        <v>251.51133333333334</v>
      </c>
      <c r="F137" s="81">
        <v>284.76466666666664</v>
      </c>
      <c r="G137" s="81">
        <v>306.37357142857144</v>
      </c>
      <c r="H137" s="110">
        <v>346.00142857142856</v>
      </c>
      <c r="I137" s="110">
        <v>291.38857142857142</v>
      </c>
      <c r="J137" s="110">
        <v>275.87642857142856</v>
      </c>
    </row>
    <row r="138" spans="1:10" x14ac:dyDescent="0.25">
      <c r="A138" s="79">
        <v>29</v>
      </c>
      <c r="B138" s="83">
        <v>196.71925070100076</v>
      </c>
      <c r="C138" s="82">
        <v>228.15999999999997</v>
      </c>
      <c r="D138" s="81">
        <v>224.40277777777777</v>
      </c>
      <c r="E138" s="81">
        <v>255.19666666666666</v>
      </c>
      <c r="F138" s="81">
        <v>288.23333333333329</v>
      </c>
      <c r="G138" s="81">
        <v>310.52428571428572</v>
      </c>
      <c r="H138" s="110">
        <v>350.48571428571427</v>
      </c>
      <c r="I138" s="110">
        <v>295.49428571428575</v>
      </c>
      <c r="J138" s="110">
        <v>280.36571428571426</v>
      </c>
    </row>
    <row r="139" spans="1:10" x14ac:dyDescent="0.25">
      <c r="A139" s="79">
        <v>30</v>
      </c>
      <c r="B139" s="83">
        <v>198.69810429951059</v>
      </c>
      <c r="C139" s="82">
        <v>230.38399999999999</v>
      </c>
      <c r="D139" s="81">
        <v>225.20333333333335</v>
      </c>
      <c r="E139" s="81">
        <v>258.88200000000001</v>
      </c>
      <c r="F139" s="81">
        <v>291.702</v>
      </c>
      <c r="G139" s="81">
        <v>314.67500000000001</v>
      </c>
      <c r="H139" s="110">
        <v>354.96999999999997</v>
      </c>
      <c r="I139" s="110">
        <v>299.60000000000002</v>
      </c>
      <c r="J139" s="110">
        <v>284.85500000000002</v>
      </c>
    </row>
    <row r="140" spans="1:10" x14ac:dyDescent="0.25">
      <c r="A140" s="3"/>
      <c r="B140" s="3"/>
      <c r="C140" s="3"/>
      <c r="D140" s="3"/>
      <c r="E140" s="3"/>
    </row>
    <row r="141" spans="1:10" x14ac:dyDescent="0.25">
      <c r="A141" s="3"/>
      <c r="B141" s="3"/>
      <c r="C141" s="3"/>
      <c r="D141" s="3"/>
      <c r="E141" s="3"/>
    </row>
    <row r="142" spans="1:10" x14ac:dyDescent="0.25">
      <c r="A142" s="3" t="s">
        <v>59</v>
      </c>
      <c r="B142" s="3"/>
      <c r="C142" s="3"/>
      <c r="D142" s="3"/>
      <c r="E142" s="3"/>
    </row>
    <row r="143" spans="1:10" x14ac:dyDescent="0.25">
      <c r="A143" s="77" t="s">
        <v>52</v>
      </c>
      <c r="B143" s="78"/>
      <c r="C143" s="31"/>
      <c r="D143" s="31"/>
      <c r="E143" s="31"/>
    </row>
    <row r="144" spans="1:10" x14ac:dyDescent="0.25">
      <c r="A144" s="28" t="s">
        <v>51</v>
      </c>
      <c r="B144" s="80">
        <v>41912</v>
      </c>
      <c r="C144" s="80">
        <v>42004</v>
      </c>
      <c r="D144" s="80">
        <v>42094</v>
      </c>
      <c r="E144" s="80">
        <v>42185</v>
      </c>
      <c r="F144" s="80">
        <v>42277</v>
      </c>
      <c r="G144" s="80">
        <v>42369</v>
      </c>
      <c r="H144" s="111">
        <v>42460</v>
      </c>
      <c r="I144" s="111">
        <v>42551</v>
      </c>
      <c r="J144" s="111">
        <v>42643</v>
      </c>
    </row>
    <row r="145" spans="1:10" x14ac:dyDescent="0.25">
      <c r="A145" s="79">
        <v>1</v>
      </c>
      <c r="B145" s="86">
        <v>286.15742279654739</v>
      </c>
      <c r="C145" s="82">
        <v>334.33</v>
      </c>
      <c r="D145" s="88">
        <v>387.35</v>
      </c>
      <c r="E145" s="81">
        <v>326.95999999999998</v>
      </c>
      <c r="F145" s="81">
        <v>392.96</v>
      </c>
      <c r="G145" s="81">
        <v>428.65</v>
      </c>
      <c r="H145" s="110">
        <v>484.95</v>
      </c>
      <c r="I145" s="110">
        <v>406.39</v>
      </c>
      <c r="J145" s="110">
        <v>350.07</v>
      </c>
    </row>
    <row r="146" spans="1:10" x14ac:dyDescent="0.25">
      <c r="A146" s="79">
        <v>2</v>
      </c>
      <c r="B146" s="86">
        <v>286.15742279654739</v>
      </c>
      <c r="C146" s="82">
        <v>334.33</v>
      </c>
      <c r="D146" s="88">
        <v>387.35</v>
      </c>
      <c r="E146" s="81">
        <v>326.95999999999998</v>
      </c>
      <c r="F146" s="81">
        <v>392.96</v>
      </c>
      <c r="G146" s="81">
        <v>428.65</v>
      </c>
      <c r="H146" s="110">
        <v>484.95</v>
      </c>
      <c r="I146" s="110">
        <v>406.39</v>
      </c>
      <c r="J146" s="110">
        <v>350.07</v>
      </c>
    </row>
    <row r="147" spans="1:10" x14ac:dyDescent="0.25">
      <c r="A147" s="79">
        <v>3</v>
      </c>
      <c r="B147" s="86">
        <v>286.15742279654739</v>
      </c>
      <c r="C147" s="82">
        <v>334.33</v>
      </c>
      <c r="D147" s="88">
        <v>387.35</v>
      </c>
      <c r="E147" s="81">
        <v>326.95999999999998</v>
      </c>
      <c r="F147" s="81">
        <v>392.96</v>
      </c>
      <c r="G147" s="81">
        <v>428.65</v>
      </c>
      <c r="H147" s="110">
        <v>484.95</v>
      </c>
      <c r="I147" s="110">
        <v>406.39</v>
      </c>
      <c r="J147" s="110">
        <v>350.07</v>
      </c>
    </row>
    <row r="148" spans="1:10" x14ac:dyDescent="0.25">
      <c r="A148" s="79">
        <v>4</v>
      </c>
      <c r="B148" s="86">
        <v>286.15742279654739</v>
      </c>
      <c r="C148" s="82">
        <v>334.33</v>
      </c>
      <c r="D148" s="88">
        <v>387.35</v>
      </c>
      <c r="E148" s="81">
        <v>326.95999999999998</v>
      </c>
      <c r="F148" s="81">
        <v>392.96</v>
      </c>
      <c r="G148" s="81">
        <v>428.65</v>
      </c>
      <c r="H148" s="110">
        <v>484.95</v>
      </c>
      <c r="I148" s="110">
        <v>406.39</v>
      </c>
      <c r="J148" s="110">
        <v>350.07</v>
      </c>
    </row>
    <row r="149" spans="1:10" x14ac:dyDescent="0.25">
      <c r="A149" s="79">
        <v>5</v>
      </c>
      <c r="B149" s="86">
        <v>286.15742279654739</v>
      </c>
      <c r="C149" s="82">
        <v>334.33</v>
      </c>
      <c r="D149" s="88">
        <v>387.35</v>
      </c>
      <c r="E149" s="81">
        <v>326.95999999999998</v>
      </c>
      <c r="F149" s="81">
        <v>392.96</v>
      </c>
      <c r="G149" s="81">
        <v>428.65</v>
      </c>
      <c r="H149" s="110">
        <v>484.95</v>
      </c>
      <c r="I149" s="110">
        <v>406.39</v>
      </c>
      <c r="J149" s="110">
        <v>350.07</v>
      </c>
    </row>
    <row r="150" spans="1:10" x14ac:dyDescent="0.25">
      <c r="A150" s="79">
        <v>6</v>
      </c>
      <c r="B150" s="86">
        <v>286.15742279654739</v>
      </c>
      <c r="C150" s="82">
        <v>334.33</v>
      </c>
      <c r="D150" s="88">
        <v>387.35</v>
      </c>
      <c r="E150" s="81">
        <v>326.95999999999998</v>
      </c>
      <c r="F150" s="81">
        <v>392.96</v>
      </c>
      <c r="G150" s="81">
        <v>428.65</v>
      </c>
      <c r="H150" s="110">
        <v>484.95</v>
      </c>
      <c r="I150" s="110">
        <v>406.39</v>
      </c>
      <c r="J150" s="110">
        <v>350.07</v>
      </c>
    </row>
    <row r="151" spans="1:10" x14ac:dyDescent="0.25">
      <c r="A151" s="79">
        <v>7</v>
      </c>
      <c r="B151" s="86">
        <v>286.15742279654739</v>
      </c>
      <c r="C151" s="82">
        <v>334.33</v>
      </c>
      <c r="D151" s="88">
        <v>387.35</v>
      </c>
      <c r="E151" s="81">
        <v>326.95999999999998</v>
      </c>
      <c r="F151" s="81">
        <v>392.96</v>
      </c>
      <c r="G151" s="81">
        <v>428.65</v>
      </c>
      <c r="H151" s="110">
        <v>484.95</v>
      </c>
      <c r="I151" s="110">
        <v>406.39</v>
      </c>
      <c r="J151" s="110">
        <v>350.07</v>
      </c>
    </row>
    <row r="152" spans="1:10" x14ac:dyDescent="0.25">
      <c r="A152" s="79">
        <v>8</v>
      </c>
      <c r="B152" s="86">
        <v>286.15742279654739</v>
      </c>
      <c r="C152" s="82">
        <v>334.33</v>
      </c>
      <c r="D152" s="88">
        <v>387.35</v>
      </c>
      <c r="E152" s="81">
        <v>326.95999999999998</v>
      </c>
      <c r="F152" s="81">
        <v>392.96</v>
      </c>
      <c r="G152" s="81">
        <v>428.65</v>
      </c>
      <c r="H152" s="110">
        <v>484.95</v>
      </c>
      <c r="I152" s="110">
        <v>406.39</v>
      </c>
      <c r="J152" s="110">
        <v>350.07</v>
      </c>
    </row>
    <row r="153" spans="1:10" x14ac:dyDescent="0.25">
      <c r="A153" s="79">
        <v>9</v>
      </c>
      <c r="B153" s="86">
        <v>286.15742279654739</v>
      </c>
      <c r="C153" s="82">
        <v>334.33</v>
      </c>
      <c r="D153" s="88">
        <v>387.35</v>
      </c>
      <c r="E153" s="81">
        <v>326.95999999999998</v>
      </c>
      <c r="F153" s="81">
        <v>392.96</v>
      </c>
      <c r="G153" s="81">
        <v>428.65</v>
      </c>
      <c r="H153" s="110">
        <v>484.95</v>
      </c>
      <c r="I153" s="110">
        <v>406.39</v>
      </c>
      <c r="J153" s="110">
        <v>350.07</v>
      </c>
    </row>
    <row r="154" spans="1:10" x14ac:dyDescent="0.25">
      <c r="A154" s="79">
        <v>10</v>
      </c>
      <c r="B154" s="86">
        <v>286.15742279654739</v>
      </c>
      <c r="C154" s="82">
        <v>334.33</v>
      </c>
      <c r="D154" s="88">
        <v>387.35</v>
      </c>
      <c r="E154" s="81">
        <v>326.95999999999998</v>
      </c>
      <c r="F154" s="81">
        <v>392.96</v>
      </c>
      <c r="G154" s="81">
        <v>428.65</v>
      </c>
      <c r="H154" s="110">
        <v>484.95</v>
      </c>
      <c r="I154" s="110">
        <v>406.39</v>
      </c>
      <c r="J154" s="110">
        <v>350.07</v>
      </c>
    </row>
    <row r="155" spans="1:10" x14ac:dyDescent="0.25">
      <c r="A155" s="79">
        <v>11</v>
      </c>
      <c r="B155" s="86">
        <v>286.15742279654739</v>
      </c>
      <c r="C155" s="82">
        <v>334.33</v>
      </c>
      <c r="D155" s="88">
        <v>387.35</v>
      </c>
      <c r="E155" s="81">
        <v>326.95999999999998</v>
      </c>
      <c r="F155" s="81">
        <v>392.96</v>
      </c>
      <c r="G155" s="81">
        <v>428.65</v>
      </c>
      <c r="H155" s="110">
        <v>484.95</v>
      </c>
      <c r="I155" s="110">
        <v>406.39</v>
      </c>
      <c r="J155" s="110">
        <v>350.07</v>
      </c>
    </row>
    <row r="156" spans="1:10" x14ac:dyDescent="0.25">
      <c r="A156" s="79">
        <v>12</v>
      </c>
      <c r="B156" s="86">
        <v>286.15742279654739</v>
      </c>
      <c r="C156" s="82">
        <v>334.33</v>
      </c>
      <c r="D156" s="88">
        <v>387.35</v>
      </c>
      <c r="E156" s="81">
        <v>326.95999999999998</v>
      </c>
      <c r="F156" s="81">
        <v>392.96</v>
      </c>
      <c r="G156" s="81">
        <v>428.65</v>
      </c>
      <c r="H156" s="110">
        <v>484.95</v>
      </c>
      <c r="I156" s="110">
        <v>406.39</v>
      </c>
      <c r="J156" s="110">
        <v>350.07</v>
      </c>
    </row>
    <row r="157" spans="1:10" x14ac:dyDescent="0.25">
      <c r="A157" s="79">
        <v>13</v>
      </c>
      <c r="B157" s="86">
        <v>286.15742279654739</v>
      </c>
      <c r="C157" s="82">
        <v>334.33</v>
      </c>
      <c r="D157" s="88">
        <v>387.35</v>
      </c>
      <c r="E157" s="81">
        <v>326.95999999999998</v>
      </c>
      <c r="F157" s="81">
        <v>392.96</v>
      </c>
      <c r="G157" s="81">
        <v>428.65</v>
      </c>
      <c r="H157" s="110">
        <v>484.95</v>
      </c>
      <c r="I157" s="110">
        <v>406.39</v>
      </c>
      <c r="J157" s="110">
        <v>350.07</v>
      </c>
    </row>
    <row r="158" spans="1:10" x14ac:dyDescent="0.25">
      <c r="A158" s="79">
        <v>14</v>
      </c>
      <c r="B158" s="86">
        <v>286.15742279654739</v>
      </c>
      <c r="C158" s="82">
        <v>334.33</v>
      </c>
      <c r="D158" s="88">
        <v>387.35</v>
      </c>
      <c r="E158" s="81">
        <v>326.95999999999998</v>
      </c>
      <c r="F158" s="81">
        <v>392.96</v>
      </c>
      <c r="G158" s="81">
        <v>428.65</v>
      </c>
      <c r="H158" s="110">
        <v>484.95</v>
      </c>
      <c r="I158" s="110">
        <v>406.39</v>
      </c>
      <c r="J158" s="110">
        <v>350.07</v>
      </c>
    </row>
    <row r="159" spans="1:10" x14ac:dyDescent="0.25">
      <c r="A159" s="79">
        <v>15</v>
      </c>
      <c r="B159" s="86">
        <v>286.15742279654739</v>
      </c>
      <c r="C159" s="82">
        <v>334.33</v>
      </c>
      <c r="D159" s="88">
        <v>387.35</v>
      </c>
      <c r="E159" s="81">
        <v>326.95999999999998</v>
      </c>
      <c r="F159" s="81">
        <v>392.96</v>
      </c>
      <c r="G159" s="81">
        <v>428.65</v>
      </c>
      <c r="H159" s="110">
        <v>484.95</v>
      </c>
      <c r="I159" s="110">
        <v>406.39</v>
      </c>
      <c r="J159" s="110">
        <v>350.07</v>
      </c>
    </row>
    <row r="160" spans="1:10" x14ac:dyDescent="0.25">
      <c r="A160" s="79">
        <v>16</v>
      </c>
      <c r="B160" s="86">
        <v>286.15742279654739</v>
      </c>
      <c r="C160" s="82">
        <v>334.33</v>
      </c>
      <c r="D160" s="88">
        <v>387.35</v>
      </c>
      <c r="E160" s="81">
        <v>326.95999999999998</v>
      </c>
      <c r="F160" s="81">
        <v>392.96</v>
      </c>
      <c r="G160" s="81">
        <v>428.65</v>
      </c>
      <c r="H160" s="110">
        <v>484.95</v>
      </c>
      <c r="I160" s="110">
        <v>406.39</v>
      </c>
      <c r="J160" s="110">
        <v>350.07</v>
      </c>
    </row>
    <row r="161" spans="1:10" x14ac:dyDescent="0.25">
      <c r="A161" s="79">
        <v>17</v>
      </c>
      <c r="B161" s="86">
        <v>286.15742279654739</v>
      </c>
      <c r="C161" s="82">
        <v>334.33</v>
      </c>
      <c r="D161" s="88">
        <v>387.35</v>
      </c>
      <c r="E161" s="81">
        <v>326.95999999999998</v>
      </c>
      <c r="F161" s="81">
        <v>392.96</v>
      </c>
      <c r="G161" s="81">
        <v>428.65</v>
      </c>
      <c r="H161" s="110">
        <v>484.95</v>
      </c>
      <c r="I161" s="110">
        <v>406.39</v>
      </c>
      <c r="J161" s="110">
        <v>350.07</v>
      </c>
    </row>
    <row r="162" spans="1:10" x14ac:dyDescent="0.25">
      <c r="A162" s="79">
        <v>18</v>
      </c>
      <c r="B162" s="86">
        <v>286.15742279654739</v>
      </c>
      <c r="C162" s="82">
        <v>334.33</v>
      </c>
      <c r="D162" s="88">
        <v>387.35</v>
      </c>
      <c r="E162" s="81">
        <v>326.95999999999998</v>
      </c>
      <c r="F162" s="81">
        <v>392.96</v>
      </c>
      <c r="G162" s="81">
        <v>428.65</v>
      </c>
      <c r="H162" s="110">
        <v>484.95</v>
      </c>
      <c r="I162" s="110">
        <v>406.39</v>
      </c>
      <c r="J162" s="110">
        <v>350.07</v>
      </c>
    </row>
    <row r="163" spans="1:10" x14ac:dyDescent="0.25">
      <c r="A163" s="79">
        <v>19</v>
      </c>
      <c r="B163" s="86">
        <v>286.15742279654739</v>
      </c>
      <c r="C163" s="82">
        <v>334.33</v>
      </c>
      <c r="D163" s="88">
        <v>387.35</v>
      </c>
      <c r="E163" s="81">
        <v>326.95999999999998</v>
      </c>
      <c r="F163" s="81">
        <v>392.96</v>
      </c>
      <c r="G163" s="81">
        <v>428.65</v>
      </c>
      <c r="H163" s="110">
        <v>484.95</v>
      </c>
      <c r="I163" s="110">
        <v>406.39</v>
      </c>
      <c r="J163" s="110">
        <v>350.07</v>
      </c>
    </row>
    <row r="164" spans="1:10" x14ac:dyDescent="0.25">
      <c r="A164" s="79">
        <v>20</v>
      </c>
      <c r="B164" s="86">
        <v>286.15742279654739</v>
      </c>
      <c r="C164" s="82">
        <v>334.33</v>
      </c>
      <c r="D164" s="88">
        <v>387.35</v>
      </c>
      <c r="E164" s="81">
        <v>326.95999999999998</v>
      </c>
      <c r="F164" s="81">
        <v>392.96</v>
      </c>
      <c r="G164" s="81">
        <v>428.65</v>
      </c>
      <c r="H164" s="110">
        <v>484.95</v>
      </c>
      <c r="I164" s="110">
        <v>406.39</v>
      </c>
      <c r="J164" s="110">
        <v>350.07</v>
      </c>
    </row>
    <row r="165" spans="1:10" x14ac:dyDescent="0.25">
      <c r="A165" s="79">
        <v>21</v>
      </c>
      <c r="B165" s="86">
        <v>286.15742279654739</v>
      </c>
      <c r="C165" s="82">
        <v>334.33</v>
      </c>
      <c r="D165" s="88">
        <v>387.35</v>
      </c>
      <c r="E165" s="81">
        <v>326.95999999999998</v>
      </c>
      <c r="F165" s="81">
        <v>392.96</v>
      </c>
      <c r="G165" s="81">
        <v>428.65</v>
      </c>
      <c r="H165" s="110">
        <v>484.95</v>
      </c>
      <c r="I165" s="110">
        <v>406.39</v>
      </c>
      <c r="J165" s="110">
        <v>350.07</v>
      </c>
    </row>
    <row r="166" spans="1:10" x14ac:dyDescent="0.25">
      <c r="A166" s="79">
        <v>22</v>
      </c>
      <c r="B166" s="86">
        <v>286.15742279654739</v>
      </c>
      <c r="C166" s="82">
        <v>334.33</v>
      </c>
      <c r="D166" s="88">
        <v>387.35</v>
      </c>
      <c r="E166" s="81">
        <v>326.95999999999998</v>
      </c>
      <c r="F166" s="81">
        <v>392.96</v>
      </c>
      <c r="G166" s="81">
        <v>428.65</v>
      </c>
      <c r="H166" s="110">
        <v>484.95</v>
      </c>
      <c r="I166" s="110">
        <v>406.39</v>
      </c>
      <c r="J166" s="110">
        <v>350.07</v>
      </c>
    </row>
    <row r="167" spans="1:10" x14ac:dyDescent="0.25">
      <c r="A167" s="79">
        <v>23</v>
      </c>
      <c r="B167" s="86">
        <v>286.15742279654739</v>
      </c>
      <c r="C167" s="82">
        <v>334.33</v>
      </c>
      <c r="D167" s="88">
        <v>387.35</v>
      </c>
      <c r="E167" s="81">
        <v>326.95999999999998</v>
      </c>
      <c r="F167" s="81">
        <v>392.96</v>
      </c>
      <c r="G167" s="81">
        <v>428.65</v>
      </c>
      <c r="H167" s="110">
        <v>484.95</v>
      </c>
      <c r="I167" s="110">
        <v>406.39</v>
      </c>
      <c r="J167" s="110">
        <v>350.07</v>
      </c>
    </row>
    <row r="168" spans="1:10" x14ac:dyDescent="0.25">
      <c r="A168" s="79">
        <v>24</v>
      </c>
      <c r="B168" s="86">
        <v>286.15742279654739</v>
      </c>
      <c r="C168" s="82">
        <v>334.33</v>
      </c>
      <c r="D168" s="88">
        <v>387.35</v>
      </c>
      <c r="E168" s="81">
        <v>326.95999999999998</v>
      </c>
      <c r="F168" s="81">
        <v>392.96</v>
      </c>
      <c r="G168" s="81">
        <v>428.65</v>
      </c>
      <c r="H168" s="110">
        <v>484.95</v>
      </c>
      <c r="I168" s="110">
        <v>406.39</v>
      </c>
      <c r="J168" s="110">
        <v>350.07</v>
      </c>
    </row>
    <row r="169" spans="1:10" x14ac:dyDescent="0.25">
      <c r="A169" s="79">
        <v>25</v>
      </c>
      <c r="B169" s="86">
        <v>286.15742279654739</v>
      </c>
      <c r="C169" s="82">
        <v>334.33</v>
      </c>
      <c r="D169" s="88">
        <v>387.35</v>
      </c>
      <c r="E169" s="81">
        <v>326.95999999999998</v>
      </c>
      <c r="F169" s="81">
        <v>392.96</v>
      </c>
      <c r="G169" s="81">
        <v>428.65</v>
      </c>
      <c r="H169" s="110">
        <v>484.95</v>
      </c>
      <c r="I169" s="110">
        <v>406.39</v>
      </c>
      <c r="J169" s="110">
        <v>350.07</v>
      </c>
    </row>
    <row r="170" spans="1:10" x14ac:dyDescent="0.25">
      <c r="A170" s="79">
        <v>26</v>
      </c>
      <c r="B170" s="86">
        <v>286.15742279654739</v>
      </c>
      <c r="C170" s="82">
        <v>334.33</v>
      </c>
      <c r="D170" s="88">
        <v>387.35</v>
      </c>
      <c r="E170" s="81">
        <v>326.95999999999998</v>
      </c>
      <c r="F170" s="81">
        <v>392.96</v>
      </c>
      <c r="G170" s="81">
        <v>428.65</v>
      </c>
      <c r="H170" s="110">
        <v>484.95</v>
      </c>
      <c r="I170" s="110">
        <v>406.39</v>
      </c>
      <c r="J170" s="110">
        <v>350.07</v>
      </c>
    </row>
    <row r="171" spans="1:10" x14ac:dyDescent="0.25">
      <c r="A171" s="79">
        <v>27</v>
      </c>
      <c r="B171" s="86">
        <v>286.15742279654739</v>
      </c>
      <c r="C171" s="82">
        <v>334.33</v>
      </c>
      <c r="D171" s="88">
        <v>387.35</v>
      </c>
      <c r="E171" s="81">
        <v>326.95999999999998</v>
      </c>
      <c r="F171" s="81">
        <v>392.96</v>
      </c>
      <c r="G171" s="81">
        <v>428.65</v>
      </c>
      <c r="H171" s="110">
        <v>484.95</v>
      </c>
      <c r="I171" s="110">
        <v>406.39</v>
      </c>
      <c r="J171" s="110">
        <v>350.07</v>
      </c>
    </row>
    <row r="172" spans="1:10" x14ac:dyDescent="0.25">
      <c r="A172" s="79">
        <v>28</v>
      </c>
      <c r="B172" s="86">
        <v>286.15742279654739</v>
      </c>
      <c r="C172" s="82">
        <v>334.33</v>
      </c>
      <c r="D172" s="88">
        <v>387.35</v>
      </c>
      <c r="E172" s="81">
        <v>326.95999999999998</v>
      </c>
      <c r="F172" s="81">
        <v>392.96</v>
      </c>
      <c r="G172" s="81">
        <v>428.65</v>
      </c>
      <c r="H172" s="110">
        <v>484.95</v>
      </c>
      <c r="I172" s="110">
        <v>406.39</v>
      </c>
      <c r="J172" s="110">
        <v>350.07</v>
      </c>
    </row>
    <row r="173" spans="1:10" x14ac:dyDescent="0.25">
      <c r="A173" s="79">
        <v>29</v>
      </c>
      <c r="B173" s="86">
        <v>286.15742279654739</v>
      </c>
      <c r="C173" s="82">
        <v>334.33</v>
      </c>
      <c r="D173" s="88">
        <v>387.35</v>
      </c>
      <c r="E173" s="81">
        <v>326.95999999999998</v>
      </c>
      <c r="F173" s="81">
        <v>392.96</v>
      </c>
      <c r="G173" s="81">
        <v>428.65</v>
      </c>
      <c r="H173" s="110">
        <v>484.95</v>
      </c>
      <c r="I173" s="110">
        <v>406.39</v>
      </c>
      <c r="J173" s="110">
        <v>350.07</v>
      </c>
    </row>
    <row r="174" spans="1:10" x14ac:dyDescent="0.25">
      <c r="A174" s="79">
        <v>30</v>
      </c>
      <c r="B174" s="86">
        <v>286.15742279654739</v>
      </c>
      <c r="C174" s="82">
        <v>334.33</v>
      </c>
      <c r="D174" s="88">
        <v>387.35</v>
      </c>
      <c r="E174" s="81">
        <v>326.95999999999998</v>
      </c>
      <c r="F174" s="81">
        <v>392.96</v>
      </c>
      <c r="G174" s="81">
        <v>428.65</v>
      </c>
      <c r="H174" s="110">
        <v>484.95</v>
      </c>
      <c r="I174" s="110">
        <v>406.39</v>
      </c>
      <c r="J174" s="110">
        <v>350.07</v>
      </c>
    </row>
    <row r="175" spans="1:10" x14ac:dyDescent="0.25">
      <c r="A175" s="3"/>
      <c r="B175" s="3"/>
      <c r="C175" s="3"/>
      <c r="D175" s="3"/>
      <c r="E175" s="3"/>
    </row>
    <row r="176" spans="1:10" x14ac:dyDescent="0.25">
      <c r="A176" s="3"/>
      <c r="B176" s="3"/>
      <c r="C176" s="3"/>
      <c r="D176" s="3"/>
      <c r="E176" s="3"/>
    </row>
    <row r="177" spans="1:10" x14ac:dyDescent="0.25">
      <c r="A177" s="3" t="s">
        <v>60</v>
      </c>
      <c r="B177" s="3"/>
      <c r="C177" s="3"/>
      <c r="D177" s="3"/>
      <c r="E177" s="3"/>
    </row>
    <row r="178" spans="1:10" x14ac:dyDescent="0.25">
      <c r="A178" s="77" t="s">
        <v>52</v>
      </c>
      <c r="B178" s="78"/>
      <c r="C178" s="31"/>
      <c r="D178" s="31"/>
      <c r="E178" s="31"/>
    </row>
    <row r="179" spans="1:10" x14ac:dyDescent="0.25">
      <c r="A179" s="28" t="s">
        <v>51</v>
      </c>
      <c r="B179" s="80">
        <v>41912</v>
      </c>
      <c r="C179" s="80">
        <v>42004</v>
      </c>
      <c r="D179" s="80">
        <v>42094</v>
      </c>
      <c r="E179" s="80">
        <v>42185</v>
      </c>
      <c r="F179" s="80">
        <v>42277</v>
      </c>
      <c r="G179" s="80">
        <v>42369</v>
      </c>
      <c r="H179" s="111">
        <v>42460</v>
      </c>
      <c r="I179" s="111">
        <v>42551</v>
      </c>
      <c r="J179" s="111">
        <v>42643</v>
      </c>
    </row>
    <row r="180" spans="1:10" x14ac:dyDescent="0.25">
      <c r="A180" s="79">
        <v>1</v>
      </c>
      <c r="B180" s="86">
        <v>415.66976003394353</v>
      </c>
      <c r="C180" s="82">
        <v>510.22</v>
      </c>
      <c r="D180" s="88">
        <v>572.91999999999996</v>
      </c>
      <c r="E180" s="81">
        <v>507.65</v>
      </c>
      <c r="F180" s="81">
        <v>583.44000000000005</v>
      </c>
      <c r="G180" s="81">
        <v>668.89</v>
      </c>
      <c r="H180" s="110">
        <v>769.17</v>
      </c>
      <c r="I180" s="110">
        <v>615.15</v>
      </c>
      <c r="J180" s="110">
        <v>534.11</v>
      </c>
    </row>
    <row r="181" spans="1:10" x14ac:dyDescent="0.25">
      <c r="A181" s="79">
        <v>2</v>
      </c>
      <c r="B181" s="86">
        <v>415.66976003394353</v>
      </c>
      <c r="C181" s="82">
        <v>510.22</v>
      </c>
      <c r="D181" s="88">
        <v>572.91999999999996</v>
      </c>
      <c r="E181" s="81">
        <v>507.65</v>
      </c>
      <c r="F181" s="81">
        <v>583.44000000000005</v>
      </c>
      <c r="G181" s="81">
        <v>668.89</v>
      </c>
      <c r="H181" s="110">
        <v>769.17</v>
      </c>
      <c r="I181" s="110">
        <v>615.15</v>
      </c>
      <c r="J181" s="110">
        <v>534.11</v>
      </c>
    </row>
    <row r="182" spans="1:10" x14ac:dyDescent="0.25">
      <c r="A182" s="79">
        <v>3</v>
      </c>
      <c r="B182" s="86">
        <v>415.66976003394353</v>
      </c>
      <c r="C182" s="82">
        <v>510.22</v>
      </c>
      <c r="D182" s="88">
        <v>572.91999999999996</v>
      </c>
      <c r="E182" s="81">
        <v>507.65</v>
      </c>
      <c r="F182" s="81">
        <v>583.44000000000005</v>
      </c>
      <c r="G182" s="81">
        <v>668.89</v>
      </c>
      <c r="H182" s="110">
        <v>769.17</v>
      </c>
      <c r="I182" s="110">
        <v>615.15</v>
      </c>
      <c r="J182" s="110">
        <v>534.11</v>
      </c>
    </row>
    <row r="183" spans="1:10" x14ac:dyDescent="0.25">
      <c r="A183" s="79">
        <v>4</v>
      </c>
      <c r="B183" s="86">
        <v>415.66976003394353</v>
      </c>
      <c r="C183" s="82">
        <v>510.22</v>
      </c>
      <c r="D183" s="88">
        <v>572.91999999999996</v>
      </c>
      <c r="E183" s="81">
        <v>507.65</v>
      </c>
      <c r="F183" s="81">
        <v>583.44000000000005</v>
      </c>
      <c r="G183" s="81">
        <v>668.89</v>
      </c>
      <c r="H183" s="110">
        <v>769.17</v>
      </c>
      <c r="I183" s="110">
        <v>615.15</v>
      </c>
      <c r="J183" s="110">
        <v>534.11</v>
      </c>
    </row>
    <row r="184" spans="1:10" x14ac:dyDescent="0.25">
      <c r="A184" s="79">
        <v>5</v>
      </c>
      <c r="B184" s="86">
        <v>415.66976003394353</v>
      </c>
      <c r="C184" s="82">
        <v>510.22</v>
      </c>
      <c r="D184" s="88">
        <v>572.91999999999996</v>
      </c>
      <c r="E184" s="81">
        <v>507.65</v>
      </c>
      <c r="F184" s="81">
        <v>583.44000000000005</v>
      </c>
      <c r="G184" s="81">
        <v>668.89</v>
      </c>
      <c r="H184" s="110">
        <v>769.17</v>
      </c>
      <c r="I184" s="110">
        <v>615.15</v>
      </c>
      <c r="J184" s="110">
        <v>534.11</v>
      </c>
    </row>
    <row r="185" spans="1:10" x14ac:dyDescent="0.25">
      <c r="A185" s="79">
        <v>6</v>
      </c>
      <c r="B185" s="86">
        <v>415.66976003394353</v>
      </c>
      <c r="C185" s="82">
        <v>510.22</v>
      </c>
      <c r="D185" s="88">
        <v>572.91999999999996</v>
      </c>
      <c r="E185" s="81">
        <v>507.65</v>
      </c>
      <c r="F185" s="81">
        <v>583.44000000000005</v>
      </c>
      <c r="G185" s="81">
        <v>668.89</v>
      </c>
      <c r="H185" s="110">
        <v>769.17</v>
      </c>
      <c r="I185" s="110">
        <v>615.15</v>
      </c>
      <c r="J185" s="110">
        <v>534.11</v>
      </c>
    </row>
    <row r="186" spans="1:10" x14ac:dyDescent="0.25">
      <c r="A186" s="79">
        <v>7</v>
      </c>
      <c r="B186" s="86">
        <v>415.66976003394353</v>
      </c>
      <c r="C186" s="82">
        <v>510.22</v>
      </c>
      <c r="D186" s="88">
        <v>572.91999999999996</v>
      </c>
      <c r="E186" s="81">
        <v>507.65</v>
      </c>
      <c r="F186" s="81">
        <v>583.44000000000005</v>
      </c>
      <c r="G186" s="81">
        <v>668.89</v>
      </c>
      <c r="H186" s="110">
        <v>769.17</v>
      </c>
      <c r="I186" s="110">
        <v>615.15</v>
      </c>
      <c r="J186" s="110">
        <v>534.11</v>
      </c>
    </row>
    <row r="187" spans="1:10" x14ac:dyDescent="0.25">
      <c r="A187" s="79">
        <v>8</v>
      </c>
      <c r="B187" s="86">
        <v>415.66976003394353</v>
      </c>
      <c r="C187" s="82">
        <v>510.22</v>
      </c>
      <c r="D187" s="88">
        <v>572.91999999999996</v>
      </c>
      <c r="E187" s="81">
        <v>507.65</v>
      </c>
      <c r="F187" s="81">
        <v>583.44000000000005</v>
      </c>
      <c r="G187" s="81">
        <v>668.89</v>
      </c>
      <c r="H187" s="110">
        <v>769.17</v>
      </c>
      <c r="I187" s="110">
        <v>615.15</v>
      </c>
      <c r="J187" s="110">
        <v>534.11</v>
      </c>
    </row>
    <row r="188" spans="1:10" x14ac:dyDescent="0.25">
      <c r="A188" s="79">
        <v>9</v>
      </c>
      <c r="B188" s="86">
        <v>415.66976003394353</v>
      </c>
      <c r="C188" s="82">
        <v>510.22</v>
      </c>
      <c r="D188" s="88">
        <v>572.91999999999996</v>
      </c>
      <c r="E188" s="81">
        <v>507.65</v>
      </c>
      <c r="F188" s="81">
        <v>583.44000000000005</v>
      </c>
      <c r="G188" s="81">
        <v>668.89</v>
      </c>
      <c r="H188" s="110">
        <v>769.17</v>
      </c>
      <c r="I188" s="110">
        <v>615.15</v>
      </c>
      <c r="J188" s="110">
        <v>534.11</v>
      </c>
    </row>
    <row r="189" spans="1:10" x14ac:dyDescent="0.25">
      <c r="A189" s="79">
        <v>10</v>
      </c>
      <c r="B189" s="86">
        <v>415.66976003394353</v>
      </c>
      <c r="C189" s="82">
        <v>510.22</v>
      </c>
      <c r="D189" s="88">
        <v>572.91999999999996</v>
      </c>
      <c r="E189" s="81">
        <v>507.65</v>
      </c>
      <c r="F189" s="81">
        <v>583.44000000000005</v>
      </c>
      <c r="G189" s="81">
        <v>668.89</v>
      </c>
      <c r="H189" s="110">
        <v>769.17</v>
      </c>
      <c r="I189" s="110">
        <v>615.15</v>
      </c>
      <c r="J189" s="110">
        <v>534.11</v>
      </c>
    </row>
    <row r="190" spans="1:10" x14ac:dyDescent="0.25">
      <c r="A190" s="79">
        <v>11</v>
      </c>
      <c r="B190" s="86">
        <v>415.66976003394353</v>
      </c>
      <c r="C190" s="82">
        <v>510.22</v>
      </c>
      <c r="D190" s="88">
        <v>572.91999999999996</v>
      </c>
      <c r="E190" s="81">
        <v>507.65</v>
      </c>
      <c r="F190" s="81">
        <v>583.44000000000005</v>
      </c>
      <c r="G190" s="81">
        <v>668.89</v>
      </c>
      <c r="H190" s="110">
        <v>769.17</v>
      </c>
      <c r="I190" s="110">
        <v>615.15</v>
      </c>
      <c r="J190" s="110">
        <v>534.11</v>
      </c>
    </row>
    <row r="191" spans="1:10" x14ac:dyDescent="0.25">
      <c r="A191" s="79">
        <v>12</v>
      </c>
      <c r="B191" s="86">
        <v>415.66976003394353</v>
      </c>
      <c r="C191" s="82">
        <v>510.22</v>
      </c>
      <c r="D191" s="88">
        <v>572.91999999999996</v>
      </c>
      <c r="E191" s="81">
        <v>507.65</v>
      </c>
      <c r="F191" s="81">
        <v>583.44000000000005</v>
      </c>
      <c r="G191" s="81">
        <v>668.89</v>
      </c>
      <c r="H191" s="110">
        <v>769.17</v>
      </c>
      <c r="I191" s="110">
        <v>615.15</v>
      </c>
      <c r="J191" s="110">
        <v>534.11</v>
      </c>
    </row>
    <row r="192" spans="1:10" x14ac:dyDescent="0.25">
      <c r="A192" s="79">
        <v>13</v>
      </c>
      <c r="B192" s="86">
        <v>415.66976003394353</v>
      </c>
      <c r="C192" s="82">
        <v>510.22</v>
      </c>
      <c r="D192" s="88">
        <v>572.91999999999996</v>
      </c>
      <c r="E192" s="81">
        <v>507.65</v>
      </c>
      <c r="F192" s="81">
        <v>583.44000000000005</v>
      </c>
      <c r="G192" s="81">
        <v>668.89</v>
      </c>
      <c r="H192" s="110">
        <v>769.17</v>
      </c>
      <c r="I192" s="110">
        <v>615.15</v>
      </c>
      <c r="J192" s="110">
        <v>534.11</v>
      </c>
    </row>
    <row r="193" spans="1:10" x14ac:dyDescent="0.25">
      <c r="A193" s="79">
        <v>14</v>
      </c>
      <c r="B193" s="86">
        <v>415.66976003394353</v>
      </c>
      <c r="C193" s="82">
        <v>510.22</v>
      </c>
      <c r="D193" s="88">
        <v>572.91999999999996</v>
      </c>
      <c r="E193" s="81">
        <v>507.65</v>
      </c>
      <c r="F193" s="81">
        <v>583.44000000000005</v>
      </c>
      <c r="G193" s="81">
        <v>668.89</v>
      </c>
      <c r="H193" s="110">
        <v>769.17</v>
      </c>
      <c r="I193" s="110">
        <v>615.15</v>
      </c>
      <c r="J193" s="110">
        <v>534.11</v>
      </c>
    </row>
    <row r="194" spans="1:10" x14ac:dyDescent="0.25">
      <c r="A194" s="79">
        <v>15</v>
      </c>
      <c r="B194" s="86">
        <v>415.66976003394353</v>
      </c>
      <c r="C194" s="82">
        <v>510.22</v>
      </c>
      <c r="D194" s="88">
        <v>572.91999999999996</v>
      </c>
      <c r="E194" s="81">
        <v>507.65</v>
      </c>
      <c r="F194" s="81">
        <v>583.44000000000005</v>
      </c>
      <c r="G194" s="81">
        <v>668.89</v>
      </c>
      <c r="H194" s="110">
        <v>769.17</v>
      </c>
      <c r="I194" s="110">
        <v>615.15</v>
      </c>
      <c r="J194" s="110">
        <v>534.11</v>
      </c>
    </row>
    <row r="195" spans="1:10" x14ac:dyDescent="0.25">
      <c r="A195" s="79">
        <v>16</v>
      </c>
      <c r="B195" s="86">
        <v>415.66976003394353</v>
      </c>
      <c r="C195" s="82">
        <v>510.22</v>
      </c>
      <c r="D195" s="88">
        <v>572.91999999999996</v>
      </c>
      <c r="E195" s="81">
        <v>507.65</v>
      </c>
      <c r="F195" s="81">
        <v>583.44000000000005</v>
      </c>
      <c r="G195" s="81">
        <v>668.89</v>
      </c>
      <c r="H195" s="110">
        <v>769.17</v>
      </c>
      <c r="I195" s="110">
        <v>615.15</v>
      </c>
      <c r="J195" s="110">
        <v>534.11</v>
      </c>
    </row>
    <row r="196" spans="1:10" x14ac:dyDescent="0.25">
      <c r="A196" s="79">
        <v>17</v>
      </c>
      <c r="B196" s="86">
        <v>415.66976003394353</v>
      </c>
      <c r="C196" s="82">
        <v>510.22</v>
      </c>
      <c r="D196" s="88">
        <v>572.91999999999996</v>
      </c>
      <c r="E196" s="81">
        <v>507.65</v>
      </c>
      <c r="F196" s="81">
        <v>583.44000000000005</v>
      </c>
      <c r="G196" s="81">
        <v>668.89</v>
      </c>
      <c r="H196" s="110">
        <v>769.17</v>
      </c>
      <c r="I196" s="110">
        <v>615.15</v>
      </c>
      <c r="J196" s="110">
        <v>534.11</v>
      </c>
    </row>
    <row r="197" spans="1:10" x14ac:dyDescent="0.25">
      <c r="A197" s="79">
        <v>18</v>
      </c>
      <c r="B197" s="86">
        <v>415.66976003394353</v>
      </c>
      <c r="C197" s="82">
        <v>510.22</v>
      </c>
      <c r="D197" s="88">
        <v>572.91999999999996</v>
      </c>
      <c r="E197" s="81">
        <v>507.65</v>
      </c>
      <c r="F197" s="81">
        <v>583.44000000000005</v>
      </c>
      <c r="G197" s="81">
        <v>668.89</v>
      </c>
      <c r="H197" s="110">
        <v>769.17</v>
      </c>
      <c r="I197" s="110">
        <v>615.15</v>
      </c>
      <c r="J197" s="110">
        <v>534.11</v>
      </c>
    </row>
    <row r="198" spans="1:10" x14ac:dyDescent="0.25">
      <c r="A198" s="79">
        <v>19</v>
      </c>
      <c r="B198" s="86">
        <v>415.66976003394353</v>
      </c>
      <c r="C198" s="82">
        <v>510.22</v>
      </c>
      <c r="D198" s="88">
        <v>572.91999999999996</v>
      </c>
      <c r="E198" s="81">
        <v>507.65</v>
      </c>
      <c r="F198" s="81">
        <v>583.44000000000005</v>
      </c>
      <c r="G198" s="81">
        <v>668.89</v>
      </c>
      <c r="H198" s="110">
        <v>769.17</v>
      </c>
      <c r="I198" s="110">
        <v>615.15</v>
      </c>
      <c r="J198" s="110">
        <v>534.11</v>
      </c>
    </row>
    <row r="199" spans="1:10" x14ac:dyDescent="0.25">
      <c r="A199" s="79">
        <v>20</v>
      </c>
      <c r="B199" s="86">
        <v>415.66976003394353</v>
      </c>
      <c r="C199" s="82">
        <v>510.22</v>
      </c>
      <c r="D199" s="88">
        <v>572.91999999999996</v>
      </c>
      <c r="E199" s="81">
        <v>507.65</v>
      </c>
      <c r="F199" s="81">
        <v>583.44000000000005</v>
      </c>
      <c r="G199" s="81">
        <v>668.89</v>
      </c>
      <c r="H199" s="110">
        <v>769.17</v>
      </c>
      <c r="I199" s="110">
        <v>615.15</v>
      </c>
      <c r="J199" s="110">
        <v>534.11</v>
      </c>
    </row>
    <row r="200" spans="1:10" x14ac:dyDescent="0.25">
      <c r="A200" s="79">
        <v>21</v>
      </c>
      <c r="B200" s="86">
        <v>415.66976003394353</v>
      </c>
      <c r="C200" s="82">
        <v>510.22</v>
      </c>
      <c r="D200" s="88">
        <v>572.91999999999996</v>
      </c>
      <c r="E200" s="81">
        <v>507.65</v>
      </c>
      <c r="F200" s="81">
        <v>583.44000000000005</v>
      </c>
      <c r="G200" s="81">
        <v>668.89</v>
      </c>
      <c r="H200" s="110">
        <v>769.17</v>
      </c>
      <c r="I200" s="110">
        <v>615.15</v>
      </c>
      <c r="J200" s="110">
        <v>534.11</v>
      </c>
    </row>
    <row r="201" spans="1:10" x14ac:dyDescent="0.25">
      <c r="A201" s="79">
        <v>22</v>
      </c>
      <c r="B201" s="86">
        <v>415.66976003394353</v>
      </c>
      <c r="C201" s="82">
        <v>510.22</v>
      </c>
      <c r="D201" s="88">
        <v>572.91999999999996</v>
      </c>
      <c r="E201" s="81">
        <v>507.65</v>
      </c>
      <c r="F201" s="81">
        <v>583.44000000000005</v>
      </c>
      <c r="G201" s="81">
        <v>668.89</v>
      </c>
      <c r="H201" s="110">
        <v>769.17</v>
      </c>
      <c r="I201" s="110">
        <v>615.15</v>
      </c>
      <c r="J201" s="110">
        <v>534.11</v>
      </c>
    </row>
    <row r="202" spans="1:10" x14ac:dyDescent="0.25">
      <c r="A202" s="79">
        <v>23</v>
      </c>
      <c r="B202" s="86">
        <v>415.66976003394353</v>
      </c>
      <c r="C202" s="82">
        <v>510.22</v>
      </c>
      <c r="D202" s="88">
        <v>572.91999999999996</v>
      </c>
      <c r="E202" s="81">
        <v>507.65</v>
      </c>
      <c r="F202" s="81">
        <v>583.44000000000005</v>
      </c>
      <c r="G202" s="81">
        <v>668.89</v>
      </c>
      <c r="H202" s="110">
        <v>769.17</v>
      </c>
      <c r="I202" s="110">
        <v>615.15</v>
      </c>
      <c r="J202" s="110">
        <v>534.11</v>
      </c>
    </row>
    <row r="203" spans="1:10" x14ac:dyDescent="0.25">
      <c r="A203" s="79">
        <v>24</v>
      </c>
      <c r="B203" s="86">
        <v>415.66976003394353</v>
      </c>
      <c r="C203" s="82">
        <v>510.22</v>
      </c>
      <c r="D203" s="88">
        <v>572.91999999999996</v>
      </c>
      <c r="E203" s="81">
        <v>507.65</v>
      </c>
      <c r="F203" s="81">
        <v>583.44000000000005</v>
      </c>
      <c r="G203" s="81">
        <v>668.89</v>
      </c>
      <c r="H203" s="110">
        <v>769.17</v>
      </c>
      <c r="I203" s="110">
        <v>615.15</v>
      </c>
      <c r="J203" s="110">
        <v>534.11</v>
      </c>
    </row>
    <row r="204" spans="1:10" x14ac:dyDescent="0.25">
      <c r="A204" s="79">
        <v>25</v>
      </c>
      <c r="B204" s="86">
        <v>415.66976003394353</v>
      </c>
      <c r="C204" s="82">
        <v>510.22</v>
      </c>
      <c r="D204" s="88">
        <v>572.91999999999996</v>
      </c>
      <c r="E204" s="81">
        <v>507.65</v>
      </c>
      <c r="F204" s="81">
        <v>583.44000000000005</v>
      </c>
      <c r="G204" s="81">
        <v>668.89</v>
      </c>
      <c r="H204" s="110">
        <v>769.17</v>
      </c>
      <c r="I204" s="110">
        <v>615.15</v>
      </c>
      <c r="J204" s="110">
        <v>534.11</v>
      </c>
    </row>
    <row r="205" spans="1:10" x14ac:dyDescent="0.25">
      <c r="A205" s="79">
        <v>26</v>
      </c>
      <c r="B205" s="86">
        <v>415.66976003394353</v>
      </c>
      <c r="C205" s="82">
        <v>510.22</v>
      </c>
      <c r="D205" s="88">
        <v>572.91999999999996</v>
      </c>
      <c r="E205" s="81">
        <v>507.65</v>
      </c>
      <c r="F205" s="81">
        <v>583.44000000000005</v>
      </c>
      <c r="G205" s="81">
        <v>668.89</v>
      </c>
      <c r="H205" s="110">
        <v>769.17</v>
      </c>
      <c r="I205" s="110">
        <v>615.15</v>
      </c>
      <c r="J205" s="110">
        <v>534.11</v>
      </c>
    </row>
    <row r="206" spans="1:10" x14ac:dyDescent="0.25">
      <c r="A206" s="79">
        <v>27</v>
      </c>
      <c r="B206" s="86">
        <v>415.66976003394353</v>
      </c>
      <c r="C206" s="82">
        <v>510.22</v>
      </c>
      <c r="D206" s="88">
        <v>572.91999999999996</v>
      </c>
      <c r="E206" s="81">
        <v>507.65</v>
      </c>
      <c r="F206" s="81">
        <v>583.44000000000005</v>
      </c>
      <c r="G206" s="81">
        <v>668.89</v>
      </c>
      <c r="H206" s="110">
        <v>769.17</v>
      </c>
      <c r="I206" s="110">
        <v>615.15</v>
      </c>
      <c r="J206" s="110">
        <v>534.11</v>
      </c>
    </row>
    <row r="207" spans="1:10" x14ac:dyDescent="0.25">
      <c r="A207" s="79">
        <v>28</v>
      </c>
      <c r="B207" s="86">
        <v>415.66976003394353</v>
      </c>
      <c r="C207" s="82">
        <v>510.22</v>
      </c>
      <c r="D207" s="88">
        <v>572.91999999999996</v>
      </c>
      <c r="E207" s="81">
        <v>507.65</v>
      </c>
      <c r="F207" s="81">
        <v>583.44000000000005</v>
      </c>
      <c r="G207" s="81">
        <v>668.89</v>
      </c>
      <c r="H207" s="110">
        <v>769.17</v>
      </c>
      <c r="I207" s="110">
        <v>615.15</v>
      </c>
      <c r="J207" s="110">
        <v>534.11</v>
      </c>
    </row>
    <row r="208" spans="1:10" x14ac:dyDescent="0.25">
      <c r="A208" s="79">
        <v>29</v>
      </c>
      <c r="B208" s="86">
        <v>415.66976003394353</v>
      </c>
      <c r="C208" s="82">
        <v>510.22</v>
      </c>
      <c r="D208" s="88">
        <v>572.91999999999996</v>
      </c>
      <c r="E208" s="81">
        <v>507.65</v>
      </c>
      <c r="F208" s="81">
        <v>583.44000000000005</v>
      </c>
      <c r="G208" s="81">
        <v>668.89</v>
      </c>
      <c r="H208" s="110">
        <v>769.17</v>
      </c>
      <c r="I208" s="110">
        <v>615.15</v>
      </c>
      <c r="J208" s="110">
        <v>534.11</v>
      </c>
    </row>
    <row r="209" spans="1:10" x14ac:dyDescent="0.25">
      <c r="A209" s="79">
        <v>30</v>
      </c>
      <c r="B209" s="86">
        <v>415.66976003394353</v>
      </c>
      <c r="C209" s="82">
        <v>510.22</v>
      </c>
      <c r="D209" s="88">
        <v>572.91999999999996</v>
      </c>
      <c r="E209" s="81">
        <v>507.65</v>
      </c>
      <c r="F209" s="81">
        <v>583.44000000000005</v>
      </c>
      <c r="G209" s="81">
        <v>668.89</v>
      </c>
      <c r="H209" s="110">
        <v>769.17</v>
      </c>
      <c r="I209" s="110">
        <v>615.15</v>
      </c>
      <c r="J209" s="110">
        <v>534.11</v>
      </c>
    </row>
    <row r="210" spans="1:10" x14ac:dyDescent="0.25">
      <c r="A210" s="3"/>
      <c r="B210" s="3"/>
      <c r="C210" s="3"/>
      <c r="D210" s="3"/>
      <c r="E210" s="3"/>
    </row>
    <row r="211" spans="1:10" x14ac:dyDescent="0.25">
      <c r="A211" s="3"/>
      <c r="B211" s="3"/>
      <c r="C211" s="3"/>
      <c r="D211" s="3"/>
      <c r="E211" s="3"/>
    </row>
    <row r="212" spans="1:10" x14ac:dyDescent="0.25">
      <c r="A212" s="3" t="s">
        <v>61</v>
      </c>
      <c r="B212" s="3"/>
      <c r="C212" s="3"/>
      <c r="D212" s="3"/>
      <c r="E212" s="3"/>
    </row>
    <row r="213" spans="1:10" x14ac:dyDescent="0.25">
      <c r="A213" s="77" t="s">
        <v>52</v>
      </c>
      <c r="B213" s="78"/>
      <c r="C213" s="31"/>
      <c r="D213" s="31"/>
      <c r="E213" s="31"/>
    </row>
    <row r="214" spans="1:10" x14ac:dyDescent="0.25">
      <c r="A214" s="28" t="s">
        <v>51</v>
      </c>
      <c r="B214" s="80">
        <v>41912</v>
      </c>
      <c r="C214" s="80">
        <v>42004</v>
      </c>
      <c r="D214" s="80">
        <v>42094</v>
      </c>
      <c r="E214" s="80">
        <v>42185</v>
      </c>
      <c r="F214" s="80">
        <v>42277</v>
      </c>
      <c r="G214" s="80">
        <v>42369</v>
      </c>
      <c r="H214" s="111">
        <v>42460</v>
      </c>
      <c r="I214" s="111">
        <v>42551</v>
      </c>
      <c r="J214" s="111">
        <v>42643</v>
      </c>
    </row>
    <row r="215" spans="1:10" x14ac:dyDescent="0.25">
      <c r="A215" s="79">
        <v>1</v>
      </c>
      <c r="B215" s="86">
        <v>712.70466411793859</v>
      </c>
      <c r="C215" s="82">
        <v>890.18</v>
      </c>
      <c r="D215" s="88">
        <v>1188.68</v>
      </c>
      <c r="E215" s="81">
        <v>928.35</v>
      </c>
      <c r="F215" s="81">
        <v>1117.6099999999999</v>
      </c>
      <c r="G215" s="81">
        <v>1387.47</v>
      </c>
      <c r="H215" s="110">
        <v>1782.58</v>
      </c>
      <c r="I215" s="110">
        <v>1489.0100000000002</v>
      </c>
      <c r="J215" s="110">
        <v>1270.3800000000001</v>
      </c>
    </row>
    <row r="216" spans="1:10" x14ac:dyDescent="0.25">
      <c r="A216" s="79">
        <v>2</v>
      </c>
      <c r="B216" s="86">
        <v>712.70466411793859</v>
      </c>
      <c r="C216" s="82">
        <v>890.18</v>
      </c>
      <c r="D216" s="88">
        <v>1188.68</v>
      </c>
      <c r="E216" s="81">
        <v>928.35</v>
      </c>
      <c r="F216" s="81">
        <v>1117.6099999999999</v>
      </c>
      <c r="G216" s="81">
        <v>1387.47</v>
      </c>
      <c r="H216" s="110">
        <v>1782.58</v>
      </c>
      <c r="I216" s="110">
        <v>1489.0100000000002</v>
      </c>
      <c r="J216" s="110">
        <v>1270.3800000000001</v>
      </c>
    </row>
    <row r="217" spans="1:10" x14ac:dyDescent="0.25">
      <c r="A217" s="79">
        <v>3</v>
      </c>
      <c r="B217" s="86">
        <v>712.70466411793859</v>
      </c>
      <c r="C217" s="82">
        <v>890.18</v>
      </c>
      <c r="D217" s="88">
        <v>1188.68</v>
      </c>
      <c r="E217" s="81">
        <v>928.35</v>
      </c>
      <c r="F217" s="81">
        <v>1117.6099999999999</v>
      </c>
      <c r="G217" s="81">
        <v>1387.47</v>
      </c>
      <c r="H217" s="110">
        <v>1782.58</v>
      </c>
      <c r="I217" s="110">
        <v>1489.0100000000002</v>
      </c>
      <c r="J217" s="110">
        <v>1270.3800000000001</v>
      </c>
    </row>
    <row r="218" spans="1:10" x14ac:dyDescent="0.25">
      <c r="A218" s="79">
        <v>4</v>
      </c>
      <c r="B218" s="86">
        <v>712.70466411793859</v>
      </c>
      <c r="C218" s="82">
        <v>890.18</v>
      </c>
      <c r="D218" s="88">
        <v>1188.68</v>
      </c>
      <c r="E218" s="81">
        <v>928.35</v>
      </c>
      <c r="F218" s="81">
        <v>1117.6099999999999</v>
      </c>
      <c r="G218" s="81">
        <v>1387.47</v>
      </c>
      <c r="H218" s="110">
        <v>1782.58</v>
      </c>
      <c r="I218" s="110">
        <v>1489.0100000000002</v>
      </c>
      <c r="J218" s="110">
        <v>1270.3800000000001</v>
      </c>
    </row>
    <row r="219" spans="1:10" x14ac:dyDescent="0.25">
      <c r="A219" s="79">
        <v>5</v>
      </c>
      <c r="B219" s="86">
        <v>712.70466411793859</v>
      </c>
      <c r="C219" s="82">
        <v>890.18</v>
      </c>
      <c r="D219" s="88">
        <v>1188.68</v>
      </c>
      <c r="E219" s="81">
        <v>928.35</v>
      </c>
      <c r="F219" s="81">
        <v>1117.6099999999999</v>
      </c>
      <c r="G219" s="81">
        <v>1387.47</v>
      </c>
      <c r="H219" s="110">
        <v>1782.58</v>
      </c>
      <c r="I219" s="110">
        <v>1489.0100000000002</v>
      </c>
      <c r="J219" s="110">
        <v>1270.3800000000001</v>
      </c>
    </row>
    <row r="220" spans="1:10" x14ac:dyDescent="0.25">
      <c r="A220" s="79">
        <v>6</v>
      </c>
      <c r="B220" s="86">
        <v>712.70466411793859</v>
      </c>
      <c r="C220" s="82">
        <v>890.18</v>
      </c>
      <c r="D220" s="88">
        <v>1188.68</v>
      </c>
      <c r="E220" s="81">
        <v>928.35</v>
      </c>
      <c r="F220" s="81">
        <v>1117.6099999999999</v>
      </c>
      <c r="G220" s="81">
        <v>1387.47</v>
      </c>
      <c r="H220" s="110">
        <v>1782.58</v>
      </c>
      <c r="I220" s="110">
        <v>1489.0100000000002</v>
      </c>
      <c r="J220" s="110">
        <v>1270.3800000000001</v>
      </c>
    </row>
    <row r="221" spans="1:10" x14ac:dyDescent="0.25">
      <c r="A221" s="79">
        <v>7</v>
      </c>
      <c r="B221" s="86">
        <v>712.70466411793859</v>
      </c>
      <c r="C221" s="82">
        <v>890.18</v>
      </c>
      <c r="D221" s="88">
        <v>1188.68</v>
      </c>
      <c r="E221" s="81">
        <v>928.35</v>
      </c>
      <c r="F221" s="81">
        <v>1117.6099999999999</v>
      </c>
      <c r="G221" s="81">
        <v>1387.47</v>
      </c>
      <c r="H221" s="110">
        <v>1782.58</v>
      </c>
      <c r="I221" s="110">
        <v>1489.0100000000002</v>
      </c>
      <c r="J221" s="110">
        <v>1270.3800000000001</v>
      </c>
    </row>
    <row r="222" spans="1:10" x14ac:dyDescent="0.25">
      <c r="A222" s="79">
        <v>8</v>
      </c>
      <c r="B222" s="86">
        <v>712.70466411793859</v>
      </c>
      <c r="C222" s="82">
        <v>890.18</v>
      </c>
      <c r="D222" s="88">
        <v>1188.68</v>
      </c>
      <c r="E222" s="81">
        <v>928.35</v>
      </c>
      <c r="F222" s="81">
        <v>1117.6099999999999</v>
      </c>
      <c r="G222" s="81">
        <v>1387.47</v>
      </c>
      <c r="H222" s="110">
        <v>1782.58</v>
      </c>
      <c r="I222" s="110">
        <v>1489.0100000000002</v>
      </c>
      <c r="J222" s="110">
        <v>1270.3800000000001</v>
      </c>
    </row>
    <row r="223" spans="1:10" x14ac:dyDescent="0.25">
      <c r="A223" s="79">
        <v>9</v>
      </c>
      <c r="B223" s="86">
        <v>712.70466411793859</v>
      </c>
      <c r="C223" s="82">
        <v>890.18</v>
      </c>
      <c r="D223" s="88">
        <v>1188.68</v>
      </c>
      <c r="E223" s="81">
        <v>928.35</v>
      </c>
      <c r="F223" s="81">
        <v>1117.6099999999999</v>
      </c>
      <c r="G223" s="81">
        <v>1387.47</v>
      </c>
      <c r="H223" s="110">
        <v>1782.58</v>
      </c>
      <c r="I223" s="110">
        <v>1489.0100000000002</v>
      </c>
      <c r="J223" s="110">
        <v>1270.3800000000001</v>
      </c>
    </row>
    <row r="224" spans="1:10" x14ac:dyDescent="0.25">
      <c r="A224" s="79">
        <v>10</v>
      </c>
      <c r="B224" s="86">
        <v>712.70466411793859</v>
      </c>
      <c r="C224" s="82">
        <v>890.18</v>
      </c>
      <c r="D224" s="88">
        <v>1188.68</v>
      </c>
      <c r="E224" s="81">
        <v>928.35</v>
      </c>
      <c r="F224" s="81">
        <v>1117.6099999999999</v>
      </c>
      <c r="G224" s="81">
        <v>1387.47</v>
      </c>
      <c r="H224" s="110">
        <v>1782.58</v>
      </c>
      <c r="I224" s="110">
        <v>1489.0100000000002</v>
      </c>
      <c r="J224" s="110">
        <v>1270.3800000000001</v>
      </c>
    </row>
    <row r="225" spans="1:10" x14ac:dyDescent="0.25">
      <c r="A225" s="79">
        <v>11</v>
      </c>
      <c r="B225" s="86">
        <v>712.70466411793859</v>
      </c>
      <c r="C225" s="82">
        <v>890.18</v>
      </c>
      <c r="D225" s="88">
        <v>1188.68</v>
      </c>
      <c r="E225" s="81">
        <v>928.35</v>
      </c>
      <c r="F225" s="81">
        <v>1117.6099999999999</v>
      </c>
      <c r="G225" s="81">
        <v>1387.47</v>
      </c>
      <c r="H225" s="110">
        <v>1782.58</v>
      </c>
      <c r="I225" s="110">
        <v>1489.0100000000002</v>
      </c>
      <c r="J225" s="110">
        <v>1270.3800000000001</v>
      </c>
    </row>
    <row r="226" spans="1:10" x14ac:dyDescent="0.25">
      <c r="A226" s="79">
        <v>12</v>
      </c>
      <c r="B226" s="86">
        <v>712.70466411793859</v>
      </c>
      <c r="C226" s="82">
        <v>890.18</v>
      </c>
      <c r="D226" s="88">
        <v>1188.68</v>
      </c>
      <c r="E226" s="81">
        <v>928.35</v>
      </c>
      <c r="F226" s="81">
        <v>1117.6099999999999</v>
      </c>
      <c r="G226" s="81">
        <v>1387.47</v>
      </c>
      <c r="H226" s="110">
        <v>1782.58</v>
      </c>
      <c r="I226" s="110">
        <v>1489.0100000000002</v>
      </c>
      <c r="J226" s="110">
        <v>1270.3800000000001</v>
      </c>
    </row>
    <row r="227" spans="1:10" x14ac:dyDescent="0.25">
      <c r="A227" s="79">
        <v>13</v>
      </c>
      <c r="B227" s="86">
        <v>712.70466411793859</v>
      </c>
      <c r="C227" s="82">
        <v>890.18</v>
      </c>
      <c r="D227" s="88">
        <v>1188.68</v>
      </c>
      <c r="E227" s="81">
        <v>928.35</v>
      </c>
      <c r="F227" s="81">
        <v>1117.6099999999999</v>
      </c>
      <c r="G227" s="81">
        <v>1387.47</v>
      </c>
      <c r="H227" s="110">
        <v>1782.58</v>
      </c>
      <c r="I227" s="110">
        <v>1489.0100000000002</v>
      </c>
      <c r="J227" s="110">
        <v>1270.3800000000001</v>
      </c>
    </row>
    <row r="228" spans="1:10" x14ac:dyDescent="0.25">
      <c r="A228" s="79">
        <v>14</v>
      </c>
      <c r="B228" s="86">
        <v>712.70466411793859</v>
      </c>
      <c r="C228" s="82">
        <v>890.18</v>
      </c>
      <c r="D228" s="88">
        <v>1188.68</v>
      </c>
      <c r="E228" s="81">
        <v>928.35</v>
      </c>
      <c r="F228" s="81">
        <v>1117.6099999999999</v>
      </c>
      <c r="G228" s="81">
        <v>1387.47</v>
      </c>
      <c r="H228" s="110">
        <v>1782.58</v>
      </c>
      <c r="I228" s="110">
        <v>1489.0100000000002</v>
      </c>
      <c r="J228" s="110">
        <v>1270.3800000000001</v>
      </c>
    </row>
    <row r="229" spans="1:10" x14ac:dyDescent="0.25">
      <c r="A229" s="79">
        <v>15</v>
      </c>
      <c r="B229" s="86">
        <v>712.70466411793859</v>
      </c>
      <c r="C229" s="82">
        <v>890.18</v>
      </c>
      <c r="D229" s="88">
        <v>1188.68</v>
      </c>
      <c r="E229" s="81">
        <v>928.35</v>
      </c>
      <c r="F229" s="81">
        <v>1117.6099999999999</v>
      </c>
      <c r="G229" s="81">
        <v>1387.47</v>
      </c>
      <c r="H229" s="110">
        <v>1782.58</v>
      </c>
      <c r="I229" s="110">
        <v>1489.0100000000002</v>
      </c>
      <c r="J229" s="110">
        <v>1270.3800000000001</v>
      </c>
    </row>
    <row r="230" spans="1:10" x14ac:dyDescent="0.25">
      <c r="A230" s="79">
        <v>16</v>
      </c>
      <c r="B230" s="86">
        <v>712.70466411793859</v>
      </c>
      <c r="C230" s="82">
        <v>890.18</v>
      </c>
      <c r="D230" s="88">
        <v>1188.68</v>
      </c>
      <c r="E230" s="81">
        <v>928.35</v>
      </c>
      <c r="F230" s="81">
        <v>1117.6099999999999</v>
      </c>
      <c r="G230" s="81">
        <v>1387.47</v>
      </c>
      <c r="H230" s="110">
        <v>1782.58</v>
      </c>
      <c r="I230" s="110">
        <v>1489.0100000000002</v>
      </c>
      <c r="J230" s="110">
        <v>1270.3800000000001</v>
      </c>
    </row>
    <row r="231" spans="1:10" x14ac:dyDescent="0.25">
      <c r="A231" s="79">
        <v>17</v>
      </c>
      <c r="B231" s="86">
        <v>712.70466411793859</v>
      </c>
      <c r="C231" s="82">
        <v>890.18</v>
      </c>
      <c r="D231" s="88">
        <v>1188.68</v>
      </c>
      <c r="E231" s="81">
        <v>928.35</v>
      </c>
      <c r="F231" s="81">
        <v>1117.6099999999999</v>
      </c>
      <c r="G231" s="81">
        <v>1387.47</v>
      </c>
      <c r="H231" s="110">
        <v>1782.58</v>
      </c>
      <c r="I231" s="110">
        <v>1489.0100000000002</v>
      </c>
      <c r="J231" s="110">
        <v>1270.3800000000001</v>
      </c>
    </row>
    <row r="232" spans="1:10" x14ac:dyDescent="0.25">
      <c r="A232" s="79">
        <v>18</v>
      </c>
      <c r="B232" s="86">
        <v>712.70466411793859</v>
      </c>
      <c r="C232" s="82">
        <v>890.18</v>
      </c>
      <c r="D232" s="88">
        <v>1188.68</v>
      </c>
      <c r="E232" s="81">
        <v>928.35</v>
      </c>
      <c r="F232" s="81">
        <v>1117.6099999999999</v>
      </c>
      <c r="G232" s="81">
        <v>1387.47</v>
      </c>
      <c r="H232" s="110">
        <v>1782.58</v>
      </c>
      <c r="I232" s="110">
        <v>1489.0100000000002</v>
      </c>
      <c r="J232" s="110">
        <v>1270.3800000000001</v>
      </c>
    </row>
    <row r="233" spans="1:10" x14ac:dyDescent="0.25">
      <c r="A233" s="79">
        <v>19</v>
      </c>
      <c r="B233" s="86">
        <v>712.70466411793859</v>
      </c>
      <c r="C233" s="82">
        <v>890.18</v>
      </c>
      <c r="D233" s="88">
        <v>1188.68</v>
      </c>
      <c r="E233" s="81">
        <v>928.35</v>
      </c>
      <c r="F233" s="81">
        <v>1117.6099999999999</v>
      </c>
      <c r="G233" s="81">
        <v>1387.47</v>
      </c>
      <c r="H233" s="110">
        <v>1782.58</v>
      </c>
      <c r="I233" s="110">
        <v>1489.0100000000002</v>
      </c>
      <c r="J233" s="110">
        <v>1270.3800000000001</v>
      </c>
    </row>
    <row r="234" spans="1:10" x14ac:dyDescent="0.25">
      <c r="A234" s="79">
        <v>20</v>
      </c>
      <c r="B234" s="86">
        <v>712.70466411793859</v>
      </c>
      <c r="C234" s="82">
        <v>890.18</v>
      </c>
      <c r="D234" s="88">
        <v>1188.68</v>
      </c>
      <c r="E234" s="81">
        <v>928.35</v>
      </c>
      <c r="F234" s="81">
        <v>1117.6099999999999</v>
      </c>
      <c r="G234" s="81">
        <v>1387.47</v>
      </c>
      <c r="H234" s="110">
        <v>1782.58</v>
      </c>
      <c r="I234" s="110">
        <v>1489.0100000000002</v>
      </c>
      <c r="J234" s="110">
        <v>1270.3800000000001</v>
      </c>
    </row>
    <row r="235" spans="1:10" x14ac:dyDescent="0.25">
      <c r="A235" s="79">
        <v>21</v>
      </c>
      <c r="B235" s="86">
        <v>712.70466411793859</v>
      </c>
      <c r="C235" s="82">
        <v>890.18</v>
      </c>
      <c r="D235" s="88">
        <v>1188.68</v>
      </c>
      <c r="E235" s="81">
        <v>928.35</v>
      </c>
      <c r="F235" s="81">
        <v>1117.6099999999999</v>
      </c>
      <c r="G235" s="81">
        <v>1387.47</v>
      </c>
      <c r="H235" s="110">
        <v>1782.58</v>
      </c>
      <c r="I235" s="110">
        <v>1489.0100000000002</v>
      </c>
      <c r="J235" s="110">
        <v>1270.3800000000001</v>
      </c>
    </row>
    <row r="236" spans="1:10" x14ac:dyDescent="0.25">
      <c r="A236" s="79">
        <v>22</v>
      </c>
      <c r="B236" s="86">
        <v>712.70466411793859</v>
      </c>
      <c r="C236" s="82">
        <v>890.18</v>
      </c>
      <c r="D236" s="88">
        <v>1188.68</v>
      </c>
      <c r="E236" s="81">
        <v>928.35</v>
      </c>
      <c r="F236" s="81">
        <v>1117.6099999999999</v>
      </c>
      <c r="G236" s="81">
        <v>1387.47</v>
      </c>
      <c r="H236" s="110">
        <v>1782.58</v>
      </c>
      <c r="I236" s="110">
        <v>1489.0100000000002</v>
      </c>
      <c r="J236" s="110">
        <v>1270.3800000000001</v>
      </c>
    </row>
    <row r="237" spans="1:10" x14ac:dyDescent="0.25">
      <c r="A237" s="79">
        <v>23</v>
      </c>
      <c r="B237" s="86">
        <v>712.70466411793859</v>
      </c>
      <c r="C237" s="82">
        <v>890.18</v>
      </c>
      <c r="D237" s="88">
        <v>1188.68</v>
      </c>
      <c r="E237" s="81">
        <v>928.35</v>
      </c>
      <c r="F237" s="81">
        <v>1117.6099999999999</v>
      </c>
      <c r="G237" s="81">
        <v>1387.47</v>
      </c>
      <c r="H237" s="110">
        <v>1782.58</v>
      </c>
      <c r="I237" s="110">
        <v>1489.0100000000002</v>
      </c>
      <c r="J237" s="110">
        <v>1270.3800000000001</v>
      </c>
    </row>
    <row r="238" spans="1:10" x14ac:dyDescent="0.25">
      <c r="A238" s="79">
        <v>24</v>
      </c>
      <c r="B238" s="86">
        <v>712.70466411793859</v>
      </c>
      <c r="C238" s="82">
        <v>890.18</v>
      </c>
      <c r="D238" s="88">
        <v>1188.68</v>
      </c>
      <c r="E238" s="81">
        <v>928.35</v>
      </c>
      <c r="F238" s="81">
        <v>1117.6099999999999</v>
      </c>
      <c r="G238" s="81">
        <v>1387.47</v>
      </c>
      <c r="H238" s="110">
        <v>1782.58</v>
      </c>
      <c r="I238" s="110">
        <v>1489.0100000000002</v>
      </c>
      <c r="J238" s="110">
        <v>1270.3800000000001</v>
      </c>
    </row>
    <row r="239" spans="1:10" x14ac:dyDescent="0.25">
      <c r="A239" s="79">
        <v>25</v>
      </c>
      <c r="B239" s="86">
        <v>712.70466411793859</v>
      </c>
      <c r="C239" s="82">
        <v>890.18</v>
      </c>
      <c r="D239" s="88">
        <v>1188.68</v>
      </c>
      <c r="E239" s="81">
        <v>928.35</v>
      </c>
      <c r="F239" s="81">
        <v>1117.6099999999999</v>
      </c>
      <c r="G239" s="81">
        <v>1387.47</v>
      </c>
      <c r="H239" s="110">
        <v>1782.58</v>
      </c>
      <c r="I239" s="110">
        <v>1489.0100000000002</v>
      </c>
      <c r="J239" s="110">
        <v>1270.3800000000001</v>
      </c>
    </row>
    <row r="240" spans="1:10" x14ac:dyDescent="0.25">
      <c r="A240" s="79">
        <v>26</v>
      </c>
      <c r="B240" s="86">
        <v>712.70466411793859</v>
      </c>
      <c r="C240" s="82">
        <v>890.18</v>
      </c>
      <c r="D240" s="88">
        <v>1188.68</v>
      </c>
      <c r="E240" s="81">
        <v>928.35</v>
      </c>
      <c r="F240" s="81">
        <v>1117.6099999999999</v>
      </c>
      <c r="G240" s="81">
        <v>1387.47</v>
      </c>
      <c r="H240" s="110">
        <v>1782.58</v>
      </c>
      <c r="I240" s="110">
        <v>1489.0100000000002</v>
      </c>
      <c r="J240" s="110">
        <v>1270.3800000000001</v>
      </c>
    </row>
    <row r="241" spans="1:10" x14ac:dyDescent="0.25">
      <c r="A241" s="79">
        <v>27</v>
      </c>
      <c r="B241" s="86">
        <v>712.70466411793859</v>
      </c>
      <c r="C241" s="82">
        <v>890.18</v>
      </c>
      <c r="D241" s="88">
        <v>1188.68</v>
      </c>
      <c r="E241" s="81">
        <v>928.35</v>
      </c>
      <c r="F241" s="81">
        <v>1117.6099999999999</v>
      </c>
      <c r="G241" s="81">
        <v>1387.47</v>
      </c>
      <c r="H241" s="110">
        <v>1782.58</v>
      </c>
      <c r="I241" s="110">
        <v>1489.0100000000002</v>
      </c>
      <c r="J241" s="110">
        <v>1270.3800000000001</v>
      </c>
    </row>
    <row r="242" spans="1:10" x14ac:dyDescent="0.25">
      <c r="A242" s="79">
        <v>28</v>
      </c>
      <c r="B242" s="86">
        <v>712.70466411793859</v>
      </c>
      <c r="C242" s="82">
        <v>890.18</v>
      </c>
      <c r="D242" s="88">
        <v>1188.68</v>
      </c>
      <c r="E242" s="81">
        <v>928.35</v>
      </c>
      <c r="F242" s="81">
        <v>1117.6099999999999</v>
      </c>
      <c r="G242" s="81">
        <v>1387.47</v>
      </c>
      <c r="H242" s="110">
        <v>1782.58</v>
      </c>
      <c r="I242" s="110">
        <v>1489.0100000000002</v>
      </c>
      <c r="J242" s="110">
        <v>1270.3800000000001</v>
      </c>
    </row>
    <row r="243" spans="1:10" x14ac:dyDescent="0.25">
      <c r="A243" s="79">
        <v>29</v>
      </c>
      <c r="B243" s="86">
        <v>712.70466411793859</v>
      </c>
      <c r="C243" s="82">
        <v>890.18</v>
      </c>
      <c r="D243" s="88">
        <v>1188.68</v>
      </c>
      <c r="E243" s="81">
        <v>928.35</v>
      </c>
      <c r="F243" s="81">
        <v>1117.6099999999999</v>
      </c>
      <c r="G243" s="81">
        <v>1387.47</v>
      </c>
      <c r="H243" s="110">
        <v>1782.58</v>
      </c>
      <c r="I243" s="110">
        <v>1489.0100000000002</v>
      </c>
      <c r="J243" s="110">
        <v>1270.3800000000001</v>
      </c>
    </row>
    <row r="244" spans="1:10" x14ac:dyDescent="0.25">
      <c r="A244" s="79">
        <v>30</v>
      </c>
      <c r="B244" s="86">
        <v>712.70466411793859</v>
      </c>
      <c r="C244" s="82">
        <v>890.18</v>
      </c>
      <c r="D244" s="88">
        <v>1188.68</v>
      </c>
      <c r="E244" s="81">
        <v>928.35</v>
      </c>
      <c r="F244" s="81">
        <v>1117.6099999999999</v>
      </c>
      <c r="G244" s="81">
        <v>1387.47</v>
      </c>
      <c r="H244" s="110">
        <v>1782.58</v>
      </c>
      <c r="I244" s="110">
        <v>1489.0100000000002</v>
      </c>
      <c r="J244" s="110">
        <v>1270.3800000000001</v>
      </c>
    </row>
    <row r="245" spans="1:10" x14ac:dyDescent="0.25">
      <c r="A245" s="3"/>
      <c r="B245" s="3"/>
      <c r="C245" s="3"/>
      <c r="D245" s="3"/>
      <c r="E245" s="3"/>
    </row>
    <row r="246" spans="1:10" x14ac:dyDescent="0.25">
      <c r="A246" s="3"/>
      <c r="B246" s="3"/>
      <c r="C246" s="3"/>
      <c r="D246" s="3"/>
      <c r="E246" s="3"/>
    </row>
    <row r="247" spans="1:10" x14ac:dyDescent="0.25">
      <c r="A247" s="3" t="s">
        <v>62</v>
      </c>
      <c r="B247" s="3"/>
      <c r="C247" s="3"/>
      <c r="D247" s="3"/>
      <c r="E247" s="3"/>
    </row>
    <row r="248" spans="1:10" x14ac:dyDescent="0.25">
      <c r="A248" s="77" t="s">
        <v>52</v>
      </c>
      <c r="B248" s="78"/>
      <c r="C248" s="31"/>
      <c r="D248" s="31"/>
      <c r="E248" s="31"/>
    </row>
    <row r="249" spans="1:10" x14ac:dyDescent="0.25">
      <c r="A249" s="28" t="s">
        <v>51</v>
      </c>
      <c r="B249" s="80">
        <v>41912</v>
      </c>
      <c r="C249" s="80">
        <v>42004</v>
      </c>
      <c r="D249" s="80">
        <v>42094</v>
      </c>
      <c r="E249" s="80">
        <v>42185</v>
      </c>
      <c r="F249" s="80">
        <v>42277</v>
      </c>
      <c r="G249" s="80">
        <v>42369</v>
      </c>
      <c r="H249" s="111">
        <v>42460</v>
      </c>
      <c r="I249" s="111">
        <v>42551</v>
      </c>
      <c r="J249" s="111">
        <v>42643</v>
      </c>
    </row>
    <row r="250" spans="1:10" x14ac:dyDescent="0.25">
      <c r="A250" s="79">
        <v>1</v>
      </c>
      <c r="B250" s="86">
        <v>910.72793350726863</v>
      </c>
      <c r="C250" s="82">
        <v>1143.4866666666667</v>
      </c>
      <c r="D250" s="88">
        <v>1599.1866666666667</v>
      </c>
      <c r="E250" s="81">
        <v>1208.8166666666666</v>
      </c>
      <c r="F250" s="81">
        <v>1473.7233333333331</v>
      </c>
      <c r="G250" s="81">
        <v>1866.5233333333333</v>
      </c>
      <c r="H250" s="110">
        <v>2458.1866666666665</v>
      </c>
      <c r="I250" s="110">
        <v>2071.5833333333335</v>
      </c>
      <c r="J250" s="110">
        <v>1761.2266666666669</v>
      </c>
    </row>
    <row r="251" spans="1:10" x14ac:dyDescent="0.25">
      <c r="A251" s="79">
        <v>2</v>
      </c>
      <c r="B251" s="86">
        <v>910.72793350726863</v>
      </c>
      <c r="C251" s="82">
        <v>1143.4866666666667</v>
      </c>
      <c r="D251" s="88">
        <v>1599.1866666666667</v>
      </c>
      <c r="E251" s="81">
        <v>1208.8166666666666</v>
      </c>
      <c r="F251" s="81">
        <v>1473.7233333333331</v>
      </c>
      <c r="G251" s="81">
        <v>1866.5233333333333</v>
      </c>
      <c r="H251" s="110">
        <v>2458.1866666666665</v>
      </c>
      <c r="I251" s="110">
        <v>2071.5833333333335</v>
      </c>
      <c r="J251" s="110">
        <v>1761.2266666666669</v>
      </c>
    </row>
    <row r="252" spans="1:10" x14ac:dyDescent="0.25">
      <c r="A252" s="79">
        <v>3</v>
      </c>
      <c r="B252" s="86">
        <v>910.72793350726863</v>
      </c>
      <c r="C252" s="82">
        <v>1143.4866666666667</v>
      </c>
      <c r="D252" s="88">
        <v>1599.1866666666667</v>
      </c>
      <c r="E252" s="81">
        <v>1208.8166666666666</v>
      </c>
      <c r="F252" s="81">
        <v>1473.7233333333331</v>
      </c>
      <c r="G252" s="81">
        <v>1866.5233333333333</v>
      </c>
      <c r="H252" s="110">
        <v>2458.1866666666665</v>
      </c>
      <c r="I252" s="110">
        <v>2071.5833333333335</v>
      </c>
      <c r="J252" s="110">
        <v>1761.2266666666669</v>
      </c>
    </row>
    <row r="253" spans="1:10" x14ac:dyDescent="0.25">
      <c r="A253" s="79">
        <v>4</v>
      </c>
      <c r="B253" s="86">
        <v>910.72793350726863</v>
      </c>
      <c r="C253" s="82">
        <v>1143.4866666666667</v>
      </c>
      <c r="D253" s="88">
        <v>1599.1866666666667</v>
      </c>
      <c r="E253" s="81">
        <v>1208.8166666666666</v>
      </c>
      <c r="F253" s="81">
        <v>1473.7233333333331</v>
      </c>
      <c r="G253" s="81">
        <v>1866.5233333333333</v>
      </c>
      <c r="H253" s="110">
        <v>2458.1866666666665</v>
      </c>
      <c r="I253" s="110">
        <v>2071.5833333333335</v>
      </c>
      <c r="J253" s="110">
        <v>1761.2266666666669</v>
      </c>
    </row>
    <row r="254" spans="1:10" x14ac:dyDescent="0.25">
      <c r="A254" s="79">
        <v>5</v>
      </c>
      <c r="B254" s="86">
        <v>910.72793350726863</v>
      </c>
      <c r="C254" s="82">
        <v>1143.4866666666667</v>
      </c>
      <c r="D254" s="88">
        <v>1599.1866666666667</v>
      </c>
      <c r="E254" s="81">
        <v>1208.8166666666666</v>
      </c>
      <c r="F254" s="81">
        <v>1473.7233333333331</v>
      </c>
      <c r="G254" s="81">
        <v>1866.5233333333333</v>
      </c>
      <c r="H254" s="110">
        <v>2458.1866666666665</v>
      </c>
      <c r="I254" s="110">
        <v>2071.5833333333335</v>
      </c>
      <c r="J254" s="110">
        <v>1761.2266666666669</v>
      </c>
    </row>
    <row r="255" spans="1:10" x14ac:dyDescent="0.25">
      <c r="A255" s="79">
        <v>6</v>
      </c>
      <c r="B255" s="86">
        <v>910.72793350726863</v>
      </c>
      <c r="C255" s="82">
        <v>1143.4866666666667</v>
      </c>
      <c r="D255" s="88">
        <v>1599.1866666666667</v>
      </c>
      <c r="E255" s="81">
        <v>1208.8166666666666</v>
      </c>
      <c r="F255" s="81">
        <v>1473.7233333333331</v>
      </c>
      <c r="G255" s="81">
        <v>1866.5233333333333</v>
      </c>
      <c r="H255" s="110">
        <v>2458.1866666666665</v>
      </c>
      <c r="I255" s="110">
        <v>2071.5833333333335</v>
      </c>
      <c r="J255" s="110">
        <v>1761.2266666666669</v>
      </c>
    </row>
    <row r="256" spans="1:10" x14ac:dyDescent="0.25">
      <c r="A256" s="79">
        <v>7</v>
      </c>
      <c r="B256" s="86">
        <v>910.72793350726863</v>
      </c>
      <c r="C256" s="82">
        <v>1143.4866666666667</v>
      </c>
      <c r="D256" s="88">
        <v>1599.1866666666667</v>
      </c>
      <c r="E256" s="81">
        <v>1208.8166666666666</v>
      </c>
      <c r="F256" s="81">
        <v>1473.7233333333331</v>
      </c>
      <c r="G256" s="81">
        <v>1866.5233333333333</v>
      </c>
      <c r="H256" s="110">
        <v>2458.1866666666665</v>
      </c>
      <c r="I256" s="110">
        <v>2071.5833333333335</v>
      </c>
      <c r="J256" s="110">
        <v>1761.2266666666669</v>
      </c>
    </row>
    <row r="257" spans="1:10" x14ac:dyDescent="0.25">
      <c r="A257" s="79">
        <v>8</v>
      </c>
      <c r="B257" s="86">
        <v>910.72793350726863</v>
      </c>
      <c r="C257" s="82">
        <v>1143.4866666666667</v>
      </c>
      <c r="D257" s="88">
        <v>1599.1866666666667</v>
      </c>
      <c r="E257" s="81">
        <v>1208.8166666666666</v>
      </c>
      <c r="F257" s="81">
        <v>1473.7233333333331</v>
      </c>
      <c r="G257" s="81">
        <v>1866.5233333333333</v>
      </c>
      <c r="H257" s="110">
        <v>2458.1866666666665</v>
      </c>
      <c r="I257" s="110">
        <v>2071.5833333333335</v>
      </c>
      <c r="J257" s="110">
        <v>1761.2266666666669</v>
      </c>
    </row>
    <row r="258" spans="1:10" x14ac:dyDescent="0.25">
      <c r="A258" s="79">
        <v>9</v>
      </c>
      <c r="B258" s="86">
        <v>910.72793350726863</v>
      </c>
      <c r="C258" s="82">
        <v>1143.4866666666667</v>
      </c>
      <c r="D258" s="88">
        <v>1599.1866666666667</v>
      </c>
      <c r="E258" s="81">
        <v>1208.8166666666666</v>
      </c>
      <c r="F258" s="81">
        <v>1473.7233333333331</v>
      </c>
      <c r="G258" s="81">
        <v>1866.5233333333333</v>
      </c>
      <c r="H258" s="110">
        <v>2458.1866666666665</v>
      </c>
      <c r="I258" s="110">
        <v>2071.5833333333335</v>
      </c>
      <c r="J258" s="110">
        <v>1761.2266666666669</v>
      </c>
    </row>
    <row r="259" spans="1:10" x14ac:dyDescent="0.25">
      <c r="A259" s="79">
        <v>10</v>
      </c>
      <c r="B259" s="86">
        <v>910.72793350726863</v>
      </c>
      <c r="C259" s="82">
        <v>1143.4866666666667</v>
      </c>
      <c r="D259" s="88">
        <v>1599.1866666666667</v>
      </c>
      <c r="E259" s="81">
        <v>1208.8166666666666</v>
      </c>
      <c r="F259" s="81">
        <v>1473.7233333333331</v>
      </c>
      <c r="G259" s="81">
        <v>1866.5233333333333</v>
      </c>
      <c r="H259" s="110">
        <v>2458.1866666666665</v>
      </c>
      <c r="I259" s="110">
        <v>2071.5833333333335</v>
      </c>
      <c r="J259" s="110">
        <v>1761.2266666666669</v>
      </c>
    </row>
    <row r="260" spans="1:10" x14ac:dyDescent="0.25">
      <c r="A260" s="79">
        <v>11</v>
      </c>
      <c r="B260" s="86">
        <v>910.72793350726863</v>
      </c>
      <c r="C260" s="82">
        <v>1143.4866666666667</v>
      </c>
      <c r="D260" s="88">
        <v>1599.1866666666667</v>
      </c>
      <c r="E260" s="81">
        <v>1208.8166666666666</v>
      </c>
      <c r="F260" s="81">
        <v>1473.7233333333331</v>
      </c>
      <c r="G260" s="81">
        <v>1866.5233333333333</v>
      </c>
      <c r="H260" s="110">
        <v>2458.1866666666665</v>
      </c>
      <c r="I260" s="110">
        <v>2071.5833333333335</v>
      </c>
      <c r="J260" s="110">
        <v>1761.2266666666669</v>
      </c>
    </row>
    <row r="261" spans="1:10" x14ac:dyDescent="0.25">
      <c r="A261" s="79">
        <v>12</v>
      </c>
      <c r="B261" s="86">
        <v>910.72793350726863</v>
      </c>
      <c r="C261" s="82">
        <v>1143.4866666666667</v>
      </c>
      <c r="D261" s="88">
        <v>1599.1866666666667</v>
      </c>
      <c r="E261" s="81">
        <v>1208.8166666666666</v>
      </c>
      <c r="F261" s="81">
        <v>1473.7233333333331</v>
      </c>
      <c r="G261" s="81">
        <v>1866.5233333333333</v>
      </c>
      <c r="H261" s="110">
        <v>2458.1866666666665</v>
      </c>
      <c r="I261" s="110">
        <v>2071.5833333333335</v>
      </c>
      <c r="J261" s="110">
        <v>1761.2266666666669</v>
      </c>
    </row>
    <row r="262" spans="1:10" x14ac:dyDescent="0.25">
      <c r="A262" s="79">
        <v>13</v>
      </c>
      <c r="B262" s="86">
        <v>910.72793350726863</v>
      </c>
      <c r="C262" s="82">
        <v>1143.4866666666667</v>
      </c>
      <c r="D262" s="88">
        <v>1599.1866666666667</v>
      </c>
      <c r="E262" s="81">
        <v>1208.8166666666666</v>
      </c>
      <c r="F262" s="81">
        <v>1473.7233333333331</v>
      </c>
      <c r="G262" s="81">
        <v>1866.5233333333333</v>
      </c>
      <c r="H262" s="110">
        <v>2458.1866666666665</v>
      </c>
      <c r="I262" s="110">
        <v>2071.5833333333335</v>
      </c>
      <c r="J262" s="110">
        <v>1761.2266666666669</v>
      </c>
    </row>
    <row r="263" spans="1:10" x14ac:dyDescent="0.25">
      <c r="A263" s="79">
        <v>14</v>
      </c>
      <c r="B263" s="86">
        <v>910.72793350726863</v>
      </c>
      <c r="C263" s="82">
        <v>1143.4866666666667</v>
      </c>
      <c r="D263" s="88">
        <v>1599.1866666666667</v>
      </c>
      <c r="E263" s="81">
        <v>1208.8166666666666</v>
      </c>
      <c r="F263" s="81">
        <v>1473.7233333333331</v>
      </c>
      <c r="G263" s="81">
        <v>1866.5233333333333</v>
      </c>
      <c r="H263" s="110">
        <v>2458.1866666666665</v>
      </c>
      <c r="I263" s="110">
        <v>2071.5833333333335</v>
      </c>
      <c r="J263" s="110">
        <v>1761.2266666666669</v>
      </c>
    </row>
    <row r="264" spans="1:10" x14ac:dyDescent="0.25">
      <c r="A264" s="79">
        <v>15</v>
      </c>
      <c r="B264" s="86">
        <v>910.72793350726863</v>
      </c>
      <c r="C264" s="82">
        <v>1143.4866666666667</v>
      </c>
      <c r="D264" s="88">
        <v>1599.1866666666667</v>
      </c>
      <c r="E264" s="81">
        <v>1208.8166666666666</v>
      </c>
      <c r="F264" s="81">
        <v>1473.7233333333331</v>
      </c>
      <c r="G264" s="81">
        <v>1866.5233333333333</v>
      </c>
      <c r="H264" s="110">
        <v>2458.1866666666665</v>
      </c>
      <c r="I264" s="110">
        <v>2071.5833333333335</v>
      </c>
      <c r="J264" s="110">
        <v>1761.2266666666669</v>
      </c>
    </row>
    <row r="265" spans="1:10" x14ac:dyDescent="0.25">
      <c r="A265" s="79">
        <v>16</v>
      </c>
      <c r="B265" s="86">
        <v>910.72793350726863</v>
      </c>
      <c r="C265" s="82">
        <v>1143.4866666666667</v>
      </c>
      <c r="D265" s="88">
        <v>1599.1866666666667</v>
      </c>
      <c r="E265" s="81">
        <v>1208.8166666666666</v>
      </c>
      <c r="F265" s="81">
        <v>1473.7233333333331</v>
      </c>
      <c r="G265" s="81">
        <v>1866.5233333333333</v>
      </c>
      <c r="H265" s="110">
        <v>2458.1866666666665</v>
      </c>
      <c r="I265" s="110">
        <v>2071.5833333333335</v>
      </c>
      <c r="J265" s="110">
        <v>1761.2266666666669</v>
      </c>
    </row>
    <row r="266" spans="1:10" x14ac:dyDescent="0.25">
      <c r="A266" s="79">
        <v>17</v>
      </c>
      <c r="B266" s="86">
        <v>910.72793350726863</v>
      </c>
      <c r="C266" s="82">
        <v>1143.4866666666667</v>
      </c>
      <c r="D266" s="88">
        <v>1599.1866666666667</v>
      </c>
      <c r="E266" s="81">
        <v>1208.8166666666666</v>
      </c>
      <c r="F266" s="81">
        <v>1473.7233333333331</v>
      </c>
      <c r="G266" s="81">
        <v>1866.5233333333333</v>
      </c>
      <c r="H266" s="110">
        <v>2458.1866666666665</v>
      </c>
      <c r="I266" s="110">
        <v>2071.5833333333335</v>
      </c>
      <c r="J266" s="110">
        <v>1761.2266666666669</v>
      </c>
    </row>
    <row r="267" spans="1:10" x14ac:dyDescent="0.25">
      <c r="A267" s="79">
        <v>18</v>
      </c>
      <c r="B267" s="86">
        <v>910.72793350726863</v>
      </c>
      <c r="C267" s="82">
        <v>1143.4866666666667</v>
      </c>
      <c r="D267" s="88">
        <v>1599.1866666666667</v>
      </c>
      <c r="E267" s="81">
        <v>1208.8166666666666</v>
      </c>
      <c r="F267" s="81">
        <v>1473.7233333333331</v>
      </c>
      <c r="G267" s="81">
        <v>1866.5233333333333</v>
      </c>
      <c r="H267" s="110">
        <v>2458.1866666666665</v>
      </c>
      <c r="I267" s="110">
        <v>2071.5833333333335</v>
      </c>
      <c r="J267" s="110">
        <v>1761.2266666666669</v>
      </c>
    </row>
    <row r="268" spans="1:10" x14ac:dyDescent="0.25">
      <c r="A268" s="79">
        <v>19</v>
      </c>
      <c r="B268" s="86">
        <v>910.72793350726863</v>
      </c>
      <c r="C268" s="82">
        <v>1143.4866666666667</v>
      </c>
      <c r="D268" s="88">
        <v>1599.1866666666667</v>
      </c>
      <c r="E268" s="81">
        <v>1208.8166666666666</v>
      </c>
      <c r="F268" s="81">
        <v>1473.7233333333331</v>
      </c>
      <c r="G268" s="81">
        <v>1866.5233333333333</v>
      </c>
      <c r="H268" s="110">
        <v>2458.1866666666665</v>
      </c>
      <c r="I268" s="110">
        <v>2071.5833333333335</v>
      </c>
      <c r="J268" s="110">
        <v>1761.2266666666669</v>
      </c>
    </row>
    <row r="269" spans="1:10" x14ac:dyDescent="0.25">
      <c r="A269" s="79">
        <v>20</v>
      </c>
      <c r="B269" s="86">
        <v>910.72793350726863</v>
      </c>
      <c r="C269" s="82">
        <v>1143.4866666666667</v>
      </c>
      <c r="D269" s="88">
        <v>1599.1866666666667</v>
      </c>
      <c r="E269" s="81">
        <v>1208.8166666666666</v>
      </c>
      <c r="F269" s="81">
        <v>1473.7233333333331</v>
      </c>
      <c r="G269" s="81">
        <v>1866.5233333333333</v>
      </c>
      <c r="H269" s="110">
        <v>2458.1866666666665</v>
      </c>
      <c r="I269" s="110">
        <v>2071.5833333333335</v>
      </c>
      <c r="J269" s="110">
        <v>1761.2266666666669</v>
      </c>
    </row>
    <row r="270" spans="1:10" x14ac:dyDescent="0.25">
      <c r="A270" s="79">
        <v>21</v>
      </c>
      <c r="B270" s="86">
        <v>910.72793350726863</v>
      </c>
      <c r="C270" s="82">
        <v>1143.4866666666667</v>
      </c>
      <c r="D270" s="88">
        <v>1599.1866666666667</v>
      </c>
      <c r="E270" s="81">
        <v>1208.8166666666666</v>
      </c>
      <c r="F270" s="81">
        <v>1473.7233333333331</v>
      </c>
      <c r="G270" s="81">
        <v>1866.5233333333333</v>
      </c>
      <c r="H270" s="110">
        <v>2458.1866666666665</v>
      </c>
      <c r="I270" s="110">
        <v>2071.5833333333335</v>
      </c>
      <c r="J270" s="110">
        <v>1761.2266666666669</v>
      </c>
    </row>
    <row r="271" spans="1:10" x14ac:dyDescent="0.25">
      <c r="A271" s="79">
        <v>22</v>
      </c>
      <c r="B271" s="86">
        <v>910.72793350726863</v>
      </c>
      <c r="C271" s="82">
        <v>1143.4866666666667</v>
      </c>
      <c r="D271" s="88">
        <v>1599.1866666666667</v>
      </c>
      <c r="E271" s="81">
        <v>1208.8166666666666</v>
      </c>
      <c r="F271" s="81">
        <v>1473.7233333333331</v>
      </c>
      <c r="G271" s="81">
        <v>1866.5233333333333</v>
      </c>
      <c r="H271" s="110">
        <v>2458.1866666666665</v>
      </c>
      <c r="I271" s="110">
        <v>2071.5833333333335</v>
      </c>
      <c r="J271" s="110">
        <v>1761.2266666666669</v>
      </c>
    </row>
    <row r="272" spans="1:10" x14ac:dyDescent="0.25">
      <c r="A272" s="79">
        <v>23</v>
      </c>
      <c r="B272" s="86">
        <v>910.72793350726863</v>
      </c>
      <c r="C272" s="82">
        <v>1143.4866666666667</v>
      </c>
      <c r="D272" s="88">
        <v>1599.1866666666667</v>
      </c>
      <c r="E272" s="81">
        <v>1208.8166666666666</v>
      </c>
      <c r="F272" s="81">
        <v>1473.7233333333331</v>
      </c>
      <c r="G272" s="81">
        <v>1866.5233333333333</v>
      </c>
      <c r="H272" s="110">
        <v>2458.1866666666665</v>
      </c>
      <c r="I272" s="110">
        <v>2071.5833333333335</v>
      </c>
      <c r="J272" s="110">
        <v>1761.2266666666669</v>
      </c>
    </row>
    <row r="273" spans="1:10" x14ac:dyDescent="0.25">
      <c r="A273" s="79">
        <v>24</v>
      </c>
      <c r="B273" s="86">
        <v>910.72793350726863</v>
      </c>
      <c r="C273" s="82">
        <v>1143.4866666666667</v>
      </c>
      <c r="D273" s="88">
        <v>1599.1866666666667</v>
      </c>
      <c r="E273" s="81">
        <v>1208.8166666666666</v>
      </c>
      <c r="F273" s="81">
        <v>1473.7233333333331</v>
      </c>
      <c r="G273" s="81">
        <v>1866.5233333333333</v>
      </c>
      <c r="H273" s="110">
        <v>2458.1866666666665</v>
      </c>
      <c r="I273" s="110">
        <v>2071.5833333333335</v>
      </c>
      <c r="J273" s="110">
        <v>1761.2266666666669</v>
      </c>
    </row>
    <row r="274" spans="1:10" x14ac:dyDescent="0.25">
      <c r="A274" s="79">
        <v>25</v>
      </c>
      <c r="B274" s="86">
        <v>910.72793350726863</v>
      </c>
      <c r="C274" s="82">
        <v>1143.4866666666667</v>
      </c>
      <c r="D274" s="88">
        <v>1599.1866666666667</v>
      </c>
      <c r="E274" s="81">
        <v>1208.8166666666666</v>
      </c>
      <c r="F274" s="81">
        <v>1473.7233333333331</v>
      </c>
      <c r="G274" s="81">
        <v>1866.5233333333333</v>
      </c>
      <c r="H274" s="110">
        <v>2458.1866666666665</v>
      </c>
      <c r="I274" s="110">
        <v>2071.5833333333335</v>
      </c>
      <c r="J274" s="110">
        <v>1761.2266666666669</v>
      </c>
    </row>
    <row r="275" spans="1:10" x14ac:dyDescent="0.25">
      <c r="A275" s="79">
        <v>26</v>
      </c>
      <c r="B275" s="86">
        <v>910.72793350726863</v>
      </c>
      <c r="C275" s="82">
        <v>1143.4866666666667</v>
      </c>
      <c r="D275" s="88">
        <v>1599.1866666666667</v>
      </c>
      <c r="E275" s="81">
        <v>1208.8166666666666</v>
      </c>
      <c r="F275" s="81">
        <v>1473.7233333333331</v>
      </c>
      <c r="G275" s="81">
        <v>1866.5233333333333</v>
      </c>
      <c r="H275" s="110">
        <v>2458.1866666666665</v>
      </c>
      <c r="I275" s="110">
        <v>2071.5833333333335</v>
      </c>
      <c r="J275" s="110">
        <v>1761.2266666666669</v>
      </c>
    </row>
    <row r="276" spans="1:10" x14ac:dyDescent="0.25">
      <c r="A276" s="79">
        <v>27</v>
      </c>
      <c r="B276" s="86">
        <v>910.72793350726863</v>
      </c>
      <c r="C276" s="82">
        <v>1143.4866666666667</v>
      </c>
      <c r="D276" s="88">
        <v>1599.1866666666667</v>
      </c>
      <c r="E276" s="81">
        <v>1208.8166666666666</v>
      </c>
      <c r="F276" s="81">
        <v>1473.7233333333331</v>
      </c>
      <c r="G276" s="81">
        <v>1866.5233333333333</v>
      </c>
      <c r="H276" s="110">
        <v>2458.1866666666665</v>
      </c>
      <c r="I276" s="110">
        <v>2071.5833333333335</v>
      </c>
      <c r="J276" s="110">
        <v>1761.2266666666669</v>
      </c>
    </row>
    <row r="277" spans="1:10" x14ac:dyDescent="0.25">
      <c r="A277" s="79">
        <v>28</v>
      </c>
      <c r="B277" s="86">
        <v>910.72793350726863</v>
      </c>
      <c r="C277" s="82">
        <v>1143.4866666666667</v>
      </c>
      <c r="D277" s="88">
        <v>1599.1866666666667</v>
      </c>
      <c r="E277" s="81">
        <v>1208.8166666666666</v>
      </c>
      <c r="F277" s="81">
        <v>1473.7233333333331</v>
      </c>
      <c r="G277" s="81">
        <v>1866.5233333333333</v>
      </c>
      <c r="H277" s="110">
        <v>2458.1866666666665</v>
      </c>
      <c r="I277" s="110">
        <v>2071.5833333333335</v>
      </c>
      <c r="J277" s="110">
        <v>1761.2266666666669</v>
      </c>
    </row>
    <row r="278" spans="1:10" x14ac:dyDescent="0.25">
      <c r="A278" s="79">
        <v>29</v>
      </c>
      <c r="B278" s="86">
        <v>910.72793350726863</v>
      </c>
      <c r="C278" s="82">
        <v>1143.4866666666667</v>
      </c>
      <c r="D278" s="88">
        <v>1599.1866666666667</v>
      </c>
      <c r="E278" s="81">
        <v>1208.8166666666666</v>
      </c>
      <c r="F278" s="81">
        <v>1473.7233333333331</v>
      </c>
      <c r="G278" s="81">
        <v>1866.5233333333333</v>
      </c>
      <c r="H278" s="110">
        <v>2458.1866666666665</v>
      </c>
      <c r="I278" s="110">
        <v>2071.5833333333335</v>
      </c>
      <c r="J278" s="110">
        <v>1761.2266666666669</v>
      </c>
    </row>
    <row r="279" spans="1:10" x14ac:dyDescent="0.25">
      <c r="A279" s="79">
        <v>30</v>
      </c>
      <c r="B279" s="86">
        <v>910.72793350726863</v>
      </c>
      <c r="C279" s="82">
        <v>1143.4866666666667</v>
      </c>
      <c r="D279" s="88">
        <v>1599.1866666666667</v>
      </c>
      <c r="E279" s="81">
        <v>1208.8166666666666</v>
      </c>
      <c r="F279" s="81">
        <v>1473.7233333333331</v>
      </c>
      <c r="G279" s="81">
        <v>1866.5233333333333</v>
      </c>
      <c r="H279" s="110">
        <v>2458.1866666666665</v>
      </c>
      <c r="I279" s="110">
        <v>2071.5833333333335</v>
      </c>
      <c r="J279" s="110">
        <v>1761.2266666666669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J279"/>
  <sheetViews>
    <sheetView topLeftCell="A91" workbookViewId="0">
      <selection activeCell="I4" sqref="I4"/>
    </sheetView>
  </sheetViews>
  <sheetFormatPr defaultColWidth="8.85546875" defaultRowHeight="15" x14ac:dyDescent="0.25"/>
  <cols>
    <col min="1" max="1" width="8.85546875" style="3"/>
    <col min="2" max="2" width="15.5703125" style="3" customWidth="1"/>
    <col min="3" max="7" width="13.85546875" style="3" customWidth="1"/>
    <col min="8" max="9" width="13.85546875" style="110" customWidth="1"/>
    <col min="10" max="10" width="8.85546875" style="110"/>
    <col min="11" max="16384" width="8.85546875" style="3"/>
  </cols>
  <sheetData>
    <row r="1" spans="1:9" x14ac:dyDescent="0.25">
      <c r="A1" s="3" t="s">
        <v>55</v>
      </c>
    </row>
    <row r="2" spans="1:9" x14ac:dyDescent="0.25">
      <c r="A2" s="3" t="s">
        <v>53</v>
      </c>
    </row>
    <row r="3" spans="1:9" x14ac:dyDescent="0.25">
      <c r="A3" s="77" t="s">
        <v>52</v>
      </c>
      <c r="B3" s="78"/>
      <c r="C3" s="31"/>
      <c r="D3" s="31"/>
      <c r="E3" s="31"/>
    </row>
    <row r="4" spans="1:9" ht="27.6" customHeight="1" x14ac:dyDescent="0.25">
      <c r="A4" s="28" t="s">
        <v>51</v>
      </c>
      <c r="B4" s="113" t="s">
        <v>115</v>
      </c>
      <c r="C4" s="113" t="s">
        <v>116</v>
      </c>
      <c r="D4" s="113" t="s">
        <v>117</v>
      </c>
      <c r="E4" s="113" t="s">
        <v>118</v>
      </c>
      <c r="F4" s="113" t="s">
        <v>113</v>
      </c>
      <c r="G4" s="113" t="s">
        <v>114</v>
      </c>
      <c r="H4" s="113" t="s">
        <v>123</v>
      </c>
      <c r="I4" s="113" t="s">
        <v>138</v>
      </c>
    </row>
    <row r="5" spans="1:9" x14ac:dyDescent="0.25">
      <c r="A5" s="79">
        <v>1</v>
      </c>
      <c r="B5" s="83">
        <f>+'Current Spreads by Qtr'!C5-'Current Spreads by Qtr'!B5</f>
        <v>3.2523115616679821</v>
      </c>
      <c r="C5" s="83">
        <f>+'Current Spreads by Qtr'!D5-'Current Spreads by Qtr'!C5</f>
        <v>29.845000000000006</v>
      </c>
      <c r="D5" s="83">
        <f>+'Current Spreads by Qtr'!E5-'Current Spreads by Qtr'!D5</f>
        <v>-26.855000000000004</v>
      </c>
      <c r="E5" s="83">
        <f>+'Current Spreads by Qtr'!F5-'Current Spreads by Qtr'!E5</f>
        <v>8.3649999999999949</v>
      </c>
      <c r="F5" s="83">
        <f>+'Current Spreads by Qtr'!G5-'Current Spreads by Qtr'!F5</f>
        <v>-7.7299999999999969</v>
      </c>
      <c r="G5" s="83">
        <f>+'Current Spreads by Qtr'!H5-'Current Spreads by Qtr'!G5</f>
        <v>8.4899999999999984</v>
      </c>
      <c r="H5" s="83">
        <f>+'Current Spreads by Qtr'!I5-'Current Spreads by Qtr'!H5</f>
        <v>-0.69999999999999929</v>
      </c>
      <c r="I5" s="83">
        <f>+'Current Spreads by Qtr'!J5-'Current Spreads by Qtr'!I5</f>
        <v>5.1950000000000003</v>
      </c>
    </row>
    <row r="6" spans="1:9" x14ac:dyDescent="0.25">
      <c r="A6" s="79">
        <v>2</v>
      </c>
      <c r="B6" s="83">
        <f>+'Current Spreads by Qtr'!C6-'Current Spreads by Qtr'!B6</f>
        <v>4.965961706258927</v>
      </c>
      <c r="C6" s="83">
        <f>+'Current Spreads by Qtr'!D6-'Current Spreads by Qtr'!C6</f>
        <v>29.48</v>
      </c>
      <c r="D6" s="83">
        <f>+'Current Spreads by Qtr'!E6-'Current Spreads by Qtr'!D6</f>
        <v>-28.35</v>
      </c>
      <c r="E6" s="83">
        <f>+'Current Spreads by Qtr'!F6-'Current Spreads by Qtr'!E6</f>
        <v>10.649999999999999</v>
      </c>
      <c r="F6" s="83">
        <f>+'Current Spreads by Qtr'!G6-'Current Spreads by Qtr'!F6</f>
        <v>-8.5799999999999983</v>
      </c>
      <c r="G6" s="83">
        <f>+'Current Spreads by Qtr'!H6-'Current Spreads by Qtr'!G6</f>
        <v>6.759999999999998</v>
      </c>
      <c r="H6" s="83">
        <f>+'Current Spreads by Qtr'!I6-'Current Spreads by Qtr'!H6</f>
        <v>-3.8599999999999994</v>
      </c>
      <c r="I6" s="83">
        <f>+'Current Spreads by Qtr'!J6-'Current Spreads by Qtr'!I6</f>
        <v>3.9699999999999989</v>
      </c>
    </row>
    <row r="7" spans="1:9" x14ac:dyDescent="0.25">
      <c r="A7" s="79">
        <v>3</v>
      </c>
      <c r="B7" s="83">
        <f>+'Current Spreads by Qtr'!C7-'Current Spreads by Qtr'!B7</f>
        <v>6.6796118508498736</v>
      </c>
      <c r="C7" s="83">
        <f>+'Current Spreads by Qtr'!D7-'Current Spreads by Qtr'!C7</f>
        <v>29.114999999999995</v>
      </c>
      <c r="D7" s="83">
        <f>+'Current Spreads by Qtr'!E7-'Current Spreads by Qtr'!D7</f>
        <v>-29.844999999999999</v>
      </c>
      <c r="E7" s="83">
        <f>+'Current Spreads by Qtr'!F7-'Current Spreads by Qtr'!E7</f>
        <v>12.935000000000002</v>
      </c>
      <c r="F7" s="83">
        <f>+'Current Spreads by Qtr'!G7-'Current Spreads by Qtr'!F7</f>
        <v>-9.43</v>
      </c>
      <c r="G7" s="83">
        <f>+'Current Spreads by Qtr'!H7-'Current Spreads by Qtr'!G7</f>
        <v>5.0300000000000011</v>
      </c>
      <c r="H7" s="83">
        <f>+'Current Spreads by Qtr'!I7-'Current Spreads by Qtr'!H7</f>
        <v>-7.0200000000000031</v>
      </c>
      <c r="I7" s="83">
        <f>+'Current Spreads by Qtr'!J7-'Current Spreads by Qtr'!I7</f>
        <v>2.7449999999999974</v>
      </c>
    </row>
    <row r="8" spans="1:9" x14ac:dyDescent="0.25">
      <c r="A8" s="79">
        <v>4</v>
      </c>
      <c r="B8" s="83">
        <f>+'Current Spreads by Qtr'!C8-'Current Spreads by Qtr'!B8</f>
        <v>8.3932619954408167</v>
      </c>
      <c r="C8" s="83">
        <f>+'Current Spreads by Qtr'!D8-'Current Spreads by Qtr'!C8</f>
        <v>28.749999999999993</v>
      </c>
      <c r="D8" s="83">
        <f>+'Current Spreads by Qtr'!E8-'Current Spreads by Qtr'!D8</f>
        <v>-31.339999999999996</v>
      </c>
      <c r="E8" s="83">
        <f>+'Current Spreads by Qtr'!F8-'Current Spreads by Qtr'!E8</f>
        <v>15.220000000000006</v>
      </c>
      <c r="F8" s="83">
        <f>+'Current Spreads by Qtr'!G8-'Current Spreads by Qtr'!F8</f>
        <v>-10.280000000000001</v>
      </c>
      <c r="G8" s="83">
        <f>+'Current Spreads by Qtr'!H8-'Current Spreads by Qtr'!G8</f>
        <v>3.2999999999999972</v>
      </c>
      <c r="H8" s="83">
        <f>+'Current Spreads by Qtr'!I8-'Current Spreads by Qtr'!H8</f>
        <v>-10.18</v>
      </c>
      <c r="I8" s="83">
        <f>+'Current Spreads by Qtr'!J8-'Current Spreads by Qtr'!I8</f>
        <v>1.5200000000000031</v>
      </c>
    </row>
    <row r="9" spans="1:9" x14ac:dyDescent="0.25">
      <c r="A9" s="79">
        <v>5</v>
      </c>
      <c r="B9" s="83">
        <f>+'Current Spreads by Qtr'!C9-'Current Spreads by Qtr'!B9</f>
        <v>7.5654026339971949</v>
      </c>
      <c r="C9" s="83">
        <f>+'Current Spreads by Qtr'!D9-'Current Spreads by Qtr'!C9</f>
        <v>29.820999999999991</v>
      </c>
      <c r="D9" s="83">
        <f>+'Current Spreads by Qtr'!E9-'Current Spreads by Qtr'!D9</f>
        <v>-30.60499999999999</v>
      </c>
      <c r="E9" s="83">
        <f>+'Current Spreads by Qtr'!F9-'Current Spreads by Qtr'!E9</f>
        <v>15.574999999999996</v>
      </c>
      <c r="F9" s="83">
        <f>+'Current Spreads by Qtr'!G9-'Current Spreads by Qtr'!F9</f>
        <v>-8.6199999999999974</v>
      </c>
      <c r="G9" s="83">
        <f>+'Current Spreads by Qtr'!H9-'Current Spreads by Qtr'!G9</f>
        <v>5.1849999999999952</v>
      </c>
      <c r="H9" s="83">
        <f>+'Current Spreads by Qtr'!I9-'Current Spreads by Qtr'!H9</f>
        <v>-9.7100000000000009</v>
      </c>
      <c r="I9" s="83">
        <f>+'Current Spreads by Qtr'!J9-'Current Spreads by Qtr'!I9</f>
        <v>0.74000000000000909</v>
      </c>
    </row>
    <row r="10" spans="1:9" x14ac:dyDescent="0.25">
      <c r="A10" s="79">
        <v>6</v>
      </c>
      <c r="B10" s="83">
        <f>+'Current Spreads by Qtr'!C10-'Current Spreads by Qtr'!B10</f>
        <v>6.7375432725535589</v>
      </c>
      <c r="C10" s="83">
        <f>+'Current Spreads by Qtr'!D10-'Current Spreads by Qtr'!C10</f>
        <v>30.891999999999996</v>
      </c>
      <c r="D10" s="83">
        <f>+'Current Spreads by Qtr'!E10-'Current Spreads by Qtr'!D10</f>
        <v>-29.86999999999999</v>
      </c>
      <c r="E10" s="83">
        <f>+'Current Spreads by Qtr'!F10-'Current Spreads by Qtr'!E10</f>
        <v>15.929999999999993</v>
      </c>
      <c r="F10" s="83">
        <f>+'Current Spreads by Qtr'!G10-'Current Spreads by Qtr'!F10</f>
        <v>-6.9599999999999937</v>
      </c>
      <c r="G10" s="83">
        <f>+'Current Spreads by Qtr'!H10-'Current Spreads by Qtr'!G10</f>
        <v>7.0699999999999932</v>
      </c>
      <c r="H10" s="83">
        <f>+'Current Spreads by Qtr'!I10-'Current Spreads by Qtr'!H10</f>
        <v>-9.2399999999999949</v>
      </c>
      <c r="I10" s="83">
        <f>+'Current Spreads by Qtr'!J10-'Current Spreads by Qtr'!I10</f>
        <v>-3.9999999999999147E-2</v>
      </c>
    </row>
    <row r="11" spans="1:9" x14ac:dyDescent="0.25">
      <c r="A11" s="79">
        <v>7</v>
      </c>
      <c r="B11" s="83">
        <f>+'Current Spreads by Qtr'!C11-'Current Spreads by Qtr'!B11</f>
        <v>5.9096839111099371</v>
      </c>
      <c r="C11" s="83">
        <f>+'Current Spreads by Qtr'!D11-'Current Spreads by Qtr'!C11</f>
        <v>27.511333333333326</v>
      </c>
      <c r="D11" s="83">
        <f>+'Current Spreads by Qtr'!E11-'Current Spreads by Qtr'!D11</f>
        <v>-25.036666666666655</v>
      </c>
      <c r="E11" s="83">
        <f>+'Current Spreads by Qtr'!F11-'Current Spreads by Qtr'!E11</f>
        <v>16.656666666666659</v>
      </c>
      <c r="F11" s="83">
        <f>+'Current Spreads by Qtr'!G11-'Current Spreads by Qtr'!F11</f>
        <v>-8.9033333333333289</v>
      </c>
      <c r="G11" s="83">
        <f>+'Current Spreads by Qtr'!H11-'Current Spreads by Qtr'!G11</f>
        <v>6.8333333333333357</v>
      </c>
      <c r="H11" s="83">
        <f>+'Current Spreads by Qtr'!I11-'Current Spreads by Qtr'!H11</f>
        <v>-11.370000000000005</v>
      </c>
      <c r="I11" s="83">
        <f>+'Current Spreads by Qtr'!J11-'Current Spreads by Qtr'!I11</f>
        <v>2.0000000000003126E-2</v>
      </c>
    </row>
    <row r="12" spans="1:9" x14ac:dyDescent="0.25">
      <c r="A12" s="79">
        <v>8</v>
      </c>
      <c r="B12" s="83">
        <f>+'Current Spreads by Qtr'!C12-'Current Spreads by Qtr'!B12</f>
        <v>5.0818245496663081</v>
      </c>
      <c r="C12" s="83">
        <f>+'Current Spreads by Qtr'!D12-'Current Spreads by Qtr'!C12</f>
        <v>24.13066666666667</v>
      </c>
      <c r="D12" s="83">
        <f>+'Current Spreads by Qtr'!E12-'Current Spreads by Qtr'!D12</f>
        <v>-20.20333333333334</v>
      </c>
      <c r="E12" s="83">
        <f>+'Current Spreads by Qtr'!F12-'Current Spreads by Qtr'!E12</f>
        <v>17.383333333333333</v>
      </c>
      <c r="F12" s="83">
        <f>+'Current Spreads by Qtr'!G12-'Current Spreads by Qtr'!F12</f>
        <v>-10.846666666666664</v>
      </c>
      <c r="G12" s="83">
        <f>+'Current Spreads by Qtr'!H12-'Current Spreads by Qtr'!G12</f>
        <v>6.596666666666664</v>
      </c>
      <c r="H12" s="83">
        <f>+'Current Spreads by Qtr'!I12-'Current Spreads by Qtr'!H12</f>
        <v>-13.5</v>
      </c>
      <c r="I12" s="83">
        <f>+'Current Spreads by Qtr'!J12-'Current Spreads by Qtr'!I12</f>
        <v>7.9999999999998295E-2</v>
      </c>
    </row>
    <row r="13" spans="1:9" x14ac:dyDescent="0.25">
      <c r="A13" s="79">
        <v>9</v>
      </c>
      <c r="B13" s="83">
        <f>+'Current Spreads by Qtr'!C13-'Current Spreads by Qtr'!B13</f>
        <v>4.2539651882226863</v>
      </c>
      <c r="C13" s="83">
        <f>+'Current Spreads by Qtr'!D13-'Current Spreads by Qtr'!C13</f>
        <v>20.75</v>
      </c>
      <c r="D13" s="83">
        <f>+'Current Spreads by Qtr'!E13-'Current Spreads by Qtr'!D13</f>
        <v>-15.370000000000005</v>
      </c>
      <c r="E13" s="83">
        <f>+'Current Spreads by Qtr'!F13-'Current Spreads by Qtr'!E13</f>
        <v>18.11</v>
      </c>
      <c r="F13" s="83">
        <f>+'Current Spreads by Qtr'!G13-'Current Spreads by Qtr'!F13</f>
        <v>-12.789999999999992</v>
      </c>
      <c r="G13" s="83">
        <f>+'Current Spreads by Qtr'!H13-'Current Spreads by Qtr'!G13</f>
        <v>6.3599999999999994</v>
      </c>
      <c r="H13" s="83">
        <f>+'Current Spreads by Qtr'!I13-'Current Spreads by Qtr'!H13</f>
        <v>-15.63000000000001</v>
      </c>
      <c r="I13" s="83">
        <f>+'Current Spreads by Qtr'!J13-'Current Spreads by Qtr'!I13</f>
        <v>0.14000000000000057</v>
      </c>
    </row>
    <row r="14" spans="1:9" x14ac:dyDescent="0.25">
      <c r="A14" s="79">
        <v>10</v>
      </c>
      <c r="B14" s="83">
        <f>+'Current Spreads by Qtr'!C14-'Current Spreads by Qtr'!B14</f>
        <v>4.8392938975713378</v>
      </c>
      <c r="C14" s="83">
        <f>+'Current Spreads by Qtr'!D14-'Current Spreads by Qtr'!C14</f>
        <v>19.813157894736847</v>
      </c>
      <c r="D14" s="83">
        <f>+'Current Spreads by Qtr'!E14-'Current Spreads by Qtr'!D14</f>
        <v>-13.866315789473703</v>
      </c>
      <c r="E14" s="83">
        <f>+'Current Spreads by Qtr'!F14-'Current Spreads by Qtr'!E14</f>
        <v>17.818538011695907</v>
      </c>
      <c r="F14" s="83">
        <f>+'Current Spreads by Qtr'!G14-'Current Spreads by Qtr'!F14</f>
        <v>-12.134999999999991</v>
      </c>
      <c r="G14" s="83">
        <f>+'Current Spreads by Qtr'!H14-'Current Spreads by Qtr'!G14</f>
        <v>6.658888888888896</v>
      </c>
      <c r="H14" s="83">
        <f>+'Current Spreads by Qtr'!I14-'Current Spreads by Qtr'!H14</f>
        <v>-15.994444444444454</v>
      </c>
      <c r="I14" s="83">
        <f>+'Current Spreads by Qtr'!J14-'Current Spreads by Qtr'!I14</f>
        <v>0.32833333333333314</v>
      </c>
    </row>
    <row r="15" spans="1:9" x14ac:dyDescent="0.25">
      <c r="A15" s="79">
        <v>11</v>
      </c>
      <c r="B15" s="83">
        <f>+'Current Spreads by Qtr'!C15-'Current Spreads by Qtr'!B15</f>
        <v>5.4246226069199892</v>
      </c>
      <c r="C15" s="83">
        <f>+'Current Spreads by Qtr'!D15-'Current Spreads by Qtr'!C15</f>
        <v>18.876315789473679</v>
      </c>
      <c r="D15" s="83">
        <f>+'Current Spreads by Qtr'!E15-'Current Spreads by Qtr'!D15</f>
        <v>-12.362631578947372</v>
      </c>
      <c r="E15" s="83">
        <f>+'Current Spreads by Qtr'!F15-'Current Spreads by Qtr'!E15</f>
        <v>17.527076023391814</v>
      </c>
      <c r="F15" s="83">
        <f>+'Current Spreads by Qtr'!G15-'Current Spreads by Qtr'!F15</f>
        <v>-11.47999999999999</v>
      </c>
      <c r="G15" s="83">
        <f>+'Current Spreads by Qtr'!H15-'Current Spreads by Qtr'!G15</f>
        <v>6.9577777777777783</v>
      </c>
      <c r="H15" s="83">
        <f>+'Current Spreads by Qtr'!I15-'Current Spreads by Qtr'!H15</f>
        <v>-16.358888888888899</v>
      </c>
      <c r="I15" s="83">
        <f>+'Current Spreads by Qtr'!J15-'Current Spreads by Qtr'!I15</f>
        <v>0.51666666666666572</v>
      </c>
    </row>
    <row r="16" spans="1:9" x14ac:dyDescent="0.25">
      <c r="A16" s="79">
        <v>12</v>
      </c>
      <c r="B16" s="83">
        <f>+'Current Spreads by Qtr'!C16-'Current Spreads by Qtr'!B16</f>
        <v>6.0099513162686264</v>
      </c>
      <c r="C16" s="83">
        <f>+'Current Spreads by Qtr'!D16-'Current Spreads by Qtr'!C16</f>
        <v>17.93947368421054</v>
      </c>
      <c r="D16" s="83">
        <f>+'Current Spreads by Qtr'!E16-'Current Spreads by Qtr'!D16</f>
        <v>-10.85894736842107</v>
      </c>
      <c r="E16" s="83">
        <f>+'Current Spreads by Qtr'!F16-'Current Spreads by Qtr'!E16</f>
        <v>17.235614035087721</v>
      </c>
      <c r="F16" s="83">
        <f>+'Current Spreads by Qtr'!G16-'Current Spreads by Qtr'!F16</f>
        <v>-10.824999999999989</v>
      </c>
      <c r="G16" s="83">
        <f>+'Current Spreads by Qtr'!H16-'Current Spreads by Qtr'!G16</f>
        <v>7.2566666666666606</v>
      </c>
      <c r="H16" s="83">
        <f>+'Current Spreads by Qtr'!I16-'Current Spreads by Qtr'!H16</f>
        <v>-16.723333333333329</v>
      </c>
      <c r="I16" s="83">
        <f>+'Current Spreads by Qtr'!J16-'Current Spreads by Qtr'!I16</f>
        <v>0.70499999999999829</v>
      </c>
    </row>
    <row r="17" spans="1:9" x14ac:dyDescent="0.25">
      <c r="A17" s="79">
        <v>13</v>
      </c>
      <c r="B17" s="83">
        <f>+'Current Spreads by Qtr'!C17-'Current Spreads by Qtr'!B17</f>
        <v>6.5952800256172708</v>
      </c>
      <c r="C17" s="83">
        <f>+'Current Spreads by Qtr'!D17-'Current Spreads by Qtr'!C17</f>
        <v>17.002631578947373</v>
      </c>
      <c r="D17" s="83">
        <f>+'Current Spreads by Qtr'!E17-'Current Spreads by Qtr'!D17</f>
        <v>-9.3552631578947398</v>
      </c>
      <c r="E17" s="83">
        <f>+'Current Spreads by Qtr'!F17-'Current Spreads by Qtr'!E17</f>
        <v>16.944152046783614</v>
      </c>
      <c r="F17" s="83">
        <f>+'Current Spreads by Qtr'!G17-'Current Spreads by Qtr'!F17</f>
        <v>-10.169999999999987</v>
      </c>
      <c r="G17" s="83">
        <f>+'Current Spreads by Qtr'!H17-'Current Spreads by Qtr'!G17</f>
        <v>7.5555555555555571</v>
      </c>
      <c r="H17" s="83">
        <f>+'Current Spreads by Qtr'!I17-'Current Spreads by Qtr'!H17</f>
        <v>-17.087777777777788</v>
      </c>
      <c r="I17" s="83">
        <f>+'Current Spreads by Qtr'!J17-'Current Spreads by Qtr'!I17</f>
        <v>0.89333333333334508</v>
      </c>
    </row>
    <row r="18" spans="1:9" x14ac:dyDescent="0.25">
      <c r="A18" s="79">
        <v>14</v>
      </c>
      <c r="B18" s="83">
        <f>+'Current Spreads by Qtr'!C18-'Current Spreads by Qtr'!B18</f>
        <v>7.1806087349659293</v>
      </c>
      <c r="C18" s="83">
        <f>+'Current Spreads by Qtr'!D18-'Current Spreads by Qtr'!C18</f>
        <v>16.06578947368422</v>
      </c>
      <c r="D18" s="83">
        <f>+'Current Spreads by Qtr'!E18-'Current Spreads by Qtr'!D18</f>
        <v>-7.8515789473684379</v>
      </c>
      <c r="E18" s="83">
        <f>+'Current Spreads by Qtr'!F18-'Current Spreads by Qtr'!E18</f>
        <v>16.652690058479536</v>
      </c>
      <c r="F18" s="83">
        <f>+'Current Spreads by Qtr'!G18-'Current Spreads by Qtr'!F18</f>
        <v>-9.5150000000000006</v>
      </c>
      <c r="G18" s="83">
        <f>+'Current Spreads by Qtr'!H18-'Current Spreads by Qtr'!G18</f>
        <v>7.8544444444444537</v>
      </c>
      <c r="H18" s="83">
        <f>+'Current Spreads by Qtr'!I18-'Current Spreads by Qtr'!H18</f>
        <v>-17.452222222222233</v>
      </c>
      <c r="I18" s="83">
        <f>+'Current Spreads by Qtr'!J18-'Current Spreads by Qtr'!I18</f>
        <v>1.0816666666666634</v>
      </c>
    </row>
    <row r="19" spans="1:9" x14ac:dyDescent="0.25">
      <c r="A19" s="79">
        <v>15</v>
      </c>
      <c r="B19" s="83">
        <f>+'Current Spreads by Qtr'!C19-'Current Spreads by Qtr'!B19</f>
        <v>7.7659374443145737</v>
      </c>
      <c r="C19" s="83">
        <f>+'Current Spreads by Qtr'!D19-'Current Spreads by Qtr'!C19</f>
        <v>15.128947368421052</v>
      </c>
      <c r="D19" s="83">
        <f>+'Current Spreads by Qtr'!E19-'Current Spreads by Qtr'!D19</f>
        <v>-6.3478947368421075</v>
      </c>
      <c r="E19" s="83">
        <f>+'Current Spreads by Qtr'!F19-'Current Spreads by Qtr'!E19</f>
        <v>16.361228070175429</v>
      </c>
      <c r="F19" s="83">
        <f>+'Current Spreads by Qtr'!G19-'Current Spreads by Qtr'!F19</f>
        <v>-8.8599999999999852</v>
      </c>
      <c r="G19" s="83">
        <f>+'Current Spreads by Qtr'!H19-'Current Spreads by Qtr'!G19</f>
        <v>8.153333333333336</v>
      </c>
      <c r="H19" s="83">
        <f>+'Current Spreads by Qtr'!I19-'Current Spreads by Qtr'!H19</f>
        <v>-17.816666666666677</v>
      </c>
      <c r="I19" s="83">
        <f>+'Current Spreads by Qtr'!J19-'Current Spreads by Qtr'!I19</f>
        <v>1.269999999999996</v>
      </c>
    </row>
    <row r="20" spans="1:9" x14ac:dyDescent="0.25">
      <c r="A20" s="79">
        <v>16</v>
      </c>
      <c r="B20" s="83">
        <f>+'Current Spreads by Qtr'!C20-'Current Spreads by Qtr'!B20</f>
        <v>8.3512661536632322</v>
      </c>
      <c r="C20" s="83">
        <f>+'Current Spreads by Qtr'!D20-'Current Spreads by Qtr'!C20</f>
        <v>14.192105263157899</v>
      </c>
      <c r="D20" s="83">
        <f>+'Current Spreads by Qtr'!E20-'Current Spreads by Qtr'!D20</f>
        <v>-4.8442105263158055</v>
      </c>
      <c r="E20" s="83">
        <f>+'Current Spreads by Qtr'!F20-'Current Spreads by Qtr'!E20</f>
        <v>16.06976608187135</v>
      </c>
      <c r="F20" s="83">
        <f>+'Current Spreads by Qtr'!G20-'Current Spreads by Qtr'!F20</f>
        <v>-8.2049999999999983</v>
      </c>
      <c r="G20" s="83">
        <f>+'Current Spreads by Qtr'!H20-'Current Spreads by Qtr'!G20</f>
        <v>8.4522222222222325</v>
      </c>
      <c r="H20" s="83">
        <f>+'Current Spreads by Qtr'!I20-'Current Spreads by Qtr'!H20</f>
        <v>-18.181111111111122</v>
      </c>
      <c r="I20" s="83">
        <f>+'Current Spreads by Qtr'!J20-'Current Spreads by Qtr'!I20</f>
        <v>1.4583333333333286</v>
      </c>
    </row>
    <row r="21" spans="1:9" x14ac:dyDescent="0.25">
      <c r="A21" s="79">
        <v>17</v>
      </c>
      <c r="B21" s="83">
        <f>+'Current Spreads by Qtr'!C21-'Current Spreads by Qtr'!B21</f>
        <v>8.9365948630118766</v>
      </c>
      <c r="C21" s="83">
        <f>+'Current Spreads by Qtr'!D21-'Current Spreads by Qtr'!C21</f>
        <v>13.255263157894731</v>
      </c>
      <c r="D21" s="83">
        <f>+'Current Spreads by Qtr'!E21-'Current Spreads by Qtr'!D21</f>
        <v>-3.3405263157894751</v>
      </c>
      <c r="E21" s="83">
        <f>+'Current Spreads by Qtr'!F21-'Current Spreads by Qtr'!E21</f>
        <v>15.778304093567243</v>
      </c>
      <c r="F21" s="83">
        <f>+'Current Spreads by Qtr'!G21-'Current Spreads by Qtr'!F21</f>
        <v>-7.5499999999999972</v>
      </c>
      <c r="G21" s="83">
        <f>+'Current Spreads by Qtr'!H21-'Current Spreads by Qtr'!G21</f>
        <v>8.7511111111111148</v>
      </c>
      <c r="H21" s="83">
        <f>+'Current Spreads by Qtr'!I21-'Current Spreads by Qtr'!H21</f>
        <v>-18.545555555555552</v>
      </c>
      <c r="I21" s="83">
        <f>+'Current Spreads by Qtr'!J21-'Current Spreads by Qtr'!I21</f>
        <v>1.6466666666666612</v>
      </c>
    </row>
    <row r="22" spans="1:9" x14ac:dyDescent="0.25">
      <c r="A22" s="79">
        <v>18</v>
      </c>
      <c r="B22" s="83">
        <f>+'Current Spreads by Qtr'!C22-'Current Spreads by Qtr'!B22</f>
        <v>9.5219235723605351</v>
      </c>
      <c r="C22" s="83">
        <f>+'Current Spreads by Qtr'!D22-'Current Spreads by Qtr'!C22</f>
        <v>12.318421052631578</v>
      </c>
      <c r="D22" s="83">
        <f>+'Current Spreads by Qtr'!E22-'Current Spreads by Qtr'!D22</f>
        <v>-1.8368421052631732</v>
      </c>
      <c r="E22" s="83">
        <f>+'Current Spreads by Qtr'!F22-'Current Spreads by Qtr'!E22</f>
        <v>15.48684210526315</v>
      </c>
      <c r="F22" s="83">
        <f>+'Current Spreads by Qtr'!G22-'Current Spreads by Qtr'!F22</f>
        <v>-6.8949999999999818</v>
      </c>
      <c r="G22" s="83">
        <f>+'Current Spreads by Qtr'!H22-'Current Spreads by Qtr'!G22</f>
        <v>9.0499999999999972</v>
      </c>
      <c r="H22" s="83">
        <f>+'Current Spreads by Qtr'!I22-'Current Spreads by Qtr'!H22</f>
        <v>-18.910000000000011</v>
      </c>
      <c r="I22" s="83">
        <f>+'Current Spreads by Qtr'!J22-'Current Spreads by Qtr'!I22</f>
        <v>1.835000000000008</v>
      </c>
    </row>
    <row r="23" spans="1:9" x14ac:dyDescent="0.25">
      <c r="A23" s="79">
        <v>19</v>
      </c>
      <c r="B23" s="83">
        <f>+'Current Spreads by Qtr'!C23-'Current Spreads by Qtr'!B23</f>
        <v>10.107252281709165</v>
      </c>
      <c r="C23" s="83">
        <f>+'Current Spreads by Qtr'!D23-'Current Spreads by Qtr'!C23</f>
        <v>11.381578947368425</v>
      </c>
      <c r="D23" s="83">
        <f>+'Current Spreads by Qtr'!E23-'Current Spreads by Qtr'!D23</f>
        <v>-0.33315789473684276</v>
      </c>
      <c r="E23" s="83">
        <f>+'Current Spreads by Qtr'!F23-'Current Spreads by Qtr'!E23</f>
        <v>15.195380116959058</v>
      </c>
      <c r="F23" s="83">
        <f>+'Current Spreads by Qtr'!G23-'Current Spreads by Qtr'!F23</f>
        <v>-6.2399999999999949</v>
      </c>
      <c r="G23" s="83">
        <f>+'Current Spreads by Qtr'!H23-'Current Spreads by Qtr'!G23</f>
        <v>9.3488888888888937</v>
      </c>
      <c r="H23" s="83">
        <f>+'Current Spreads by Qtr'!I23-'Current Spreads by Qtr'!H23</f>
        <v>-19.274444444444441</v>
      </c>
      <c r="I23" s="83">
        <f>+'Current Spreads by Qtr'!J23-'Current Spreads by Qtr'!I23</f>
        <v>2.0233333333333263</v>
      </c>
    </row>
    <row r="24" spans="1:9" x14ac:dyDescent="0.25">
      <c r="A24" s="79">
        <v>20</v>
      </c>
      <c r="B24" s="83">
        <f>+'Current Spreads by Qtr'!C24-'Current Spreads by Qtr'!B24</f>
        <v>10.692580991057824</v>
      </c>
      <c r="C24" s="83">
        <f>+'Current Spreads by Qtr'!D24-'Current Spreads by Qtr'!C24</f>
        <v>10.444736842105272</v>
      </c>
      <c r="D24" s="83">
        <f>+'Current Spreads by Qtr'!E24-'Current Spreads by Qtr'!D24</f>
        <v>1.1705263157894592</v>
      </c>
      <c r="E24" s="83">
        <f>+'Current Spreads by Qtr'!F24-'Current Spreads by Qtr'!E24</f>
        <v>14.903918128654965</v>
      </c>
      <c r="F24" s="83">
        <f>+'Current Spreads by Qtr'!G24-'Current Spreads by Qtr'!F24</f>
        <v>-5.5849999999999937</v>
      </c>
      <c r="G24" s="83">
        <f>+'Current Spreads by Qtr'!H24-'Current Spreads by Qtr'!G24</f>
        <v>9.647777777777776</v>
      </c>
      <c r="H24" s="83">
        <f>+'Current Spreads by Qtr'!I24-'Current Spreads by Qtr'!H24</f>
        <v>-19.638888888888886</v>
      </c>
      <c r="I24" s="83">
        <f>+'Current Spreads by Qtr'!J24-'Current Spreads by Qtr'!I24</f>
        <v>2.2116666666666731</v>
      </c>
    </row>
    <row r="25" spans="1:9" x14ac:dyDescent="0.25">
      <c r="A25" s="79">
        <v>21</v>
      </c>
      <c r="B25" s="83">
        <f>+'Current Spreads by Qtr'!C25-'Current Spreads by Qtr'!B25</f>
        <v>11.277909700406468</v>
      </c>
      <c r="C25" s="83">
        <f>+'Current Spreads by Qtr'!D25-'Current Spreads by Qtr'!C25</f>
        <v>9.5078947368421041</v>
      </c>
      <c r="D25" s="83">
        <f>+'Current Spreads by Qtr'!E25-'Current Spreads by Qtr'!D25</f>
        <v>2.6742105263157896</v>
      </c>
      <c r="E25" s="83">
        <f>+'Current Spreads by Qtr'!F25-'Current Spreads by Qtr'!E25</f>
        <v>14.612456140350872</v>
      </c>
      <c r="F25" s="83">
        <f>+'Current Spreads by Qtr'!G25-'Current Spreads by Qtr'!F25</f>
        <v>-4.9300000000000068</v>
      </c>
      <c r="G25" s="83">
        <f>+'Current Spreads by Qtr'!H25-'Current Spreads by Qtr'!G25</f>
        <v>9.9466666666666868</v>
      </c>
      <c r="H25" s="83">
        <f>+'Current Spreads by Qtr'!I25-'Current Spreads by Qtr'!H25</f>
        <v>-20.003333333333345</v>
      </c>
      <c r="I25" s="83">
        <f>+'Current Spreads by Qtr'!J25-'Current Spreads by Qtr'!I25</f>
        <v>2.3999999999999915</v>
      </c>
    </row>
    <row r="26" spans="1:9" x14ac:dyDescent="0.25">
      <c r="A26" s="79">
        <v>22</v>
      </c>
      <c r="B26" s="83">
        <f>+'Current Spreads by Qtr'!C26-'Current Spreads by Qtr'!B26</f>
        <v>11.863238409755112</v>
      </c>
      <c r="C26" s="83">
        <f>+'Current Spreads by Qtr'!D26-'Current Spreads by Qtr'!C26</f>
        <v>8.5710526315789508</v>
      </c>
      <c r="D26" s="83">
        <f>+'Current Spreads by Qtr'!E26-'Current Spreads by Qtr'!D26</f>
        <v>4.1778947368420916</v>
      </c>
      <c r="E26" s="83">
        <f>+'Current Spreads by Qtr'!F26-'Current Spreads by Qtr'!E26</f>
        <v>14.320994152046779</v>
      </c>
      <c r="F26" s="83">
        <f>+'Current Spreads by Qtr'!G26-'Current Spreads by Qtr'!F26</f>
        <v>-4.2750000000000057</v>
      </c>
      <c r="G26" s="83">
        <f>+'Current Spreads by Qtr'!H26-'Current Spreads by Qtr'!G26</f>
        <v>10.245555555555569</v>
      </c>
      <c r="H26" s="83">
        <f>+'Current Spreads by Qtr'!I26-'Current Spreads by Qtr'!H26</f>
        <v>-20.367777777777775</v>
      </c>
      <c r="I26" s="83">
        <f>+'Current Spreads by Qtr'!J26-'Current Spreads by Qtr'!I26</f>
        <v>2.5883333333333383</v>
      </c>
    </row>
    <row r="27" spans="1:9" x14ac:dyDescent="0.25">
      <c r="A27" s="79">
        <v>23</v>
      </c>
      <c r="B27" s="83">
        <f>+'Current Spreads by Qtr'!C27-'Current Spreads by Qtr'!B27</f>
        <v>12.448567119103771</v>
      </c>
      <c r="C27" s="83">
        <f>+'Current Spreads by Qtr'!D27-'Current Spreads by Qtr'!C27</f>
        <v>7.6342105263157976</v>
      </c>
      <c r="D27" s="83">
        <f>+'Current Spreads by Qtr'!E27-'Current Spreads by Qtr'!D27</f>
        <v>5.6815789473683935</v>
      </c>
      <c r="E27" s="83">
        <f>+'Current Spreads by Qtr'!F27-'Current Spreads by Qtr'!E27</f>
        <v>14.029532163742687</v>
      </c>
      <c r="F27" s="83">
        <f>+'Current Spreads by Qtr'!G27-'Current Spreads by Qtr'!F27</f>
        <v>-3.6199999999999903</v>
      </c>
      <c r="G27" s="83">
        <f>+'Current Spreads by Qtr'!H27-'Current Spreads by Qtr'!G27</f>
        <v>10.544444444444437</v>
      </c>
      <c r="H27" s="83">
        <f>+'Current Spreads by Qtr'!I27-'Current Spreads by Qtr'!H27</f>
        <v>-20.732222222222205</v>
      </c>
      <c r="I27" s="83">
        <f>+'Current Spreads by Qtr'!J27-'Current Spreads by Qtr'!I27</f>
        <v>2.7766666666666566</v>
      </c>
    </row>
    <row r="28" spans="1:9" x14ac:dyDescent="0.25">
      <c r="A28" s="79">
        <v>24</v>
      </c>
      <c r="B28" s="83">
        <f>+'Current Spreads by Qtr'!C28-'Current Spreads by Qtr'!B28</f>
        <v>13.033895828452415</v>
      </c>
      <c r="C28" s="83">
        <f>+'Current Spreads by Qtr'!D28-'Current Spreads by Qtr'!C28</f>
        <v>6.6973684210526443</v>
      </c>
      <c r="D28" s="83">
        <f>+'Current Spreads by Qtr'!E28-'Current Spreads by Qtr'!D28</f>
        <v>7.1852631578947239</v>
      </c>
      <c r="E28" s="83">
        <f>+'Current Spreads by Qtr'!F28-'Current Spreads by Qtr'!E28</f>
        <v>13.73807017543858</v>
      </c>
      <c r="F28" s="83">
        <f>+'Current Spreads by Qtr'!G28-'Current Spreads by Qtr'!F28</f>
        <v>-2.9649999999999892</v>
      </c>
      <c r="G28" s="83">
        <f>+'Current Spreads by Qtr'!H28-'Current Spreads by Qtr'!G28</f>
        <v>10.843333333333348</v>
      </c>
      <c r="H28" s="83">
        <f>+'Current Spreads by Qtr'!I28-'Current Spreads by Qtr'!H28</f>
        <v>-21.096666666666664</v>
      </c>
      <c r="I28" s="83">
        <f>+'Current Spreads by Qtr'!J28-'Current Spreads by Qtr'!I28</f>
        <v>2.9649999999999892</v>
      </c>
    </row>
    <row r="29" spans="1:9" x14ac:dyDescent="0.25">
      <c r="A29" s="79">
        <v>25</v>
      </c>
      <c r="B29" s="83">
        <f>+'Current Spreads by Qtr'!C29-'Current Spreads by Qtr'!B29</f>
        <v>13.619224537801074</v>
      </c>
      <c r="C29" s="83">
        <f>+'Current Spreads by Qtr'!D29-'Current Spreads by Qtr'!C29</f>
        <v>5.7605263157894626</v>
      </c>
      <c r="D29" s="83">
        <f>+'Current Spreads by Qtr'!E29-'Current Spreads by Qtr'!D29</f>
        <v>8.6889473684210543</v>
      </c>
      <c r="E29" s="83">
        <f>+'Current Spreads by Qtr'!F29-'Current Spreads by Qtr'!E29</f>
        <v>13.446608187134501</v>
      </c>
      <c r="F29" s="83">
        <f>+'Current Spreads by Qtr'!G29-'Current Spreads by Qtr'!F29</f>
        <v>-2.3100000000000023</v>
      </c>
      <c r="G29" s="83">
        <f>+'Current Spreads by Qtr'!H29-'Current Spreads by Qtr'!G29</f>
        <v>11.142222222222216</v>
      </c>
      <c r="H29" s="83">
        <f>+'Current Spreads by Qtr'!I29-'Current Spreads by Qtr'!H29</f>
        <v>-21.461111111111109</v>
      </c>
      <c r="I29" s="83">
        <f>+'Current Spreads by Qtr'!J29-'Current Spreads by Qtr'!I29</f>
        <v>3.153333333333336</v>
      </c>
    </row>
    <row r="30" spans="1:9" x14ac:dyDescent="0.25">
      <c r="A30" s="79">
        <v>26</v>
      </c>
      <c r="B30" s="83">
        <f>+'Current Spreads by Qtr'!C30-'Current Spreads by Qtr'!B30</f>
        <v>14.204553247149704</v>
      </c>
      <c r="C30" s="83">
        <f>+'Current Spreads by Qtr'!D30-'Current Spreads by Qtr'!C30</f>
        <v>4.8236842105263236</v>
      </c>
      <c r="D30" s="83">
        <f>+'Current Spreads by Qtr'!E30-'Current Spreads by Qtr'!D30</f>
        <v>10.192631578947356</v>
      </c>
      <c r="E30" s="83">
        <f>+'Current Spreads by Qtr'!F30-'Current Spreads by Qtr'!E30</f>
        <v>13.155146198830408</v>
      </c>
      <c r="F30" s="83">
        <f>+'Current Spreads by Qtr'!G30-'Current Spreads by Qtr'!F30</f>
        <v>-1.6550000000000011</v>
      </c>
      <c r="G30" s="83">
        <f>+'Current Spreads by Qtr'!H30-'Current Spreads by Qtr'!G30</f>
        <v>11.441111111111127</v>
      </c>
      <c r="H30" s="83">
        <f>+'Current Spreads by Qtr'!I30-'Current Spreads by Qtr'!H30</f>
        <v>-21.825555555555553</v>
      </c>
      <c r="I30" s="83">
        <f>+'Current Spreads by Qtr'!J30-'Current Spreads by Qtr'!I30</f>
        <v>3.3416666666666544</v>
      </c>
    </row>
    <row r="31" spans="1:9" x14ac:dyDescent="0.25">
      <c r="A31" s="79">
        <v>27</v>
      </c>
      <c r="B31" s="83">
        <f>+'Current Spreads by Qtr'!C31-'Current Spreads by Qtr'!B31</f>
        <v>14.789881956498363</v>
      </c>
      <c r="C31" s="83">
        <f>+'Current Spreads by Qtr'!D31-'Current Spreads by Qtr'!C31</f>
        <v>3.8868421052631703</v>
      </c>
      <c r="D31" s="83">
        <f>+'Current Spreads by Qtr'!E31-'Current Spreads by Qtr'!D31</f>
        <v>11.696315789473658</v>
      </c>
      <c r="E31" s="83">
        <f>+'Current Spreads by Qtr'!F31-'Current Spreads by Qtr'!E31</f>
        <v>12.863684210526316</v>
      </c>
      <c r="F31" s="83">
        <f>+'Current Spreads by Qtr'!G31-'Current Spreads by Qtr'!F31</f>
        <v>-1</v>
      </c>
      <c r="G31" s="83">
        <f>+'Current Spreads by Qtr'!H31-'Current Spreads by Qtr'!G31</f>
        <v>11.740000000000009</v>
      </c>
      <c r="H31" s="83">
        <f>+'Current Spreads by Qtr'!I31-'Current Spreads by Qtr'!H31</f>
        <v>-22.189999999999998</v>
      </c>
      <c r="I31" s="83">
        <f>+'Current Spreads by Qtr'!J31-'Current Spreads by Qtr'!I31</f>
        <v>3.5300000000000011</v>
      </c>
    </row>
    <row r="32" spans="1:9" x14ac:dyDescent="0.25">
      <c r="A32" s="79">
        <v>28</v>
      </c>
      <c r="B32" s="83">
        <f>+'Current Spreads by Qtr'!C32-'Current Spreads by Qtr'!B32</f>
        <v>15.375210665847021</v>
      </c>
      <c r="C32" s="83">
        <f>+'Current Spreads by Qtr'!D32-'Current Spreads by Qtr'!C32</f>
        <v>2.9500000000000028</v>
      </c>
      <c r="D32" s="83">
        <f>+'Current Spreads by Qtr'!E32-'Current Spreads by Qtr'!D32</f>
        <v>13.199999999999989</v>
      </c>
      <c r="E32" s="83">
        <f>+'Current Spreads by Qtr'!F32-'Current Spreads by Qtr'!E32</f>
        <v>12.572222222222209</v>
      </c>
      <c r="F32" s="83">
        <f>+'Current Spreads by Qtr'!G32-'Current Spreads by Qtr'!F32</f>
        <v>-0.34499999999999886</v>
      </c>
      <c r="G32" s="83">
        <f>+'Current Spreads by Qtr'!H32-'Current Spreads by Qtr'!G32</f>
        <v>12.038888888888891</v>
      </c>
      <c r="H32" s="83">
        <f>+'Current Spreads by Qtr'!I32-'Current Spreads by Qtr'!H32</f>
        <v>-22.554444444444428</v>
      </c>
      <c r="I32" s="83">
        <f>+'Current Spreads by Qtr'!J32-'Current Spreads by Qtr'!I32</f>
        <v>3.7183333333333195</v>
      </c>
    </row>
    <row r="33" spans="1:9" x14ac:dyDescent="0.25">
      <c r="A33" s="79">
        <v>29</v>
      </c>
      <c r="B33" s="83">
        <f>+'Current Spreads by Qtr'!C33-'Current Spreads by Qtr'!B33</f>
        <v>15.960539375195665</v>
      </c>
      <c r="C33" s="83">
        <f>+'Current Spreads by Qtr'!D33-'Current Spreads by Qtr'!C33</f>
        <v>2.0131578947368354</v>
      </c>
      <c r="D33" s="83">
        <f>+'Current Spreads by Qtr'!E33-'Current Spreads by Qtr'!D33</f>
        <v>14.703684210526319</v>
      </c>
      <c r="E33" s="83">
        <f>+'Current Spreads by Qtr'!F33-'Current Spreads by Qtr'!E33</f>
        <v>12.280760233918102</v>
      </c>
      <c r="F33" s="83">
        <f>+'Current Spreads by Qtr'!G33-'Current Spreads by Qtr'!F33</f>
        <v>0.31000000000000227</v>
      </c>
      <c r="G33" s="83">
        <f>+'Current Spreads by Qtr'!H33-'Current Spreads by Qtr'!G33</f>
        <v>12.337777777777802</v>
      </c>
      <c r="H33" s="83">
        <f>+'Current Spreads by Qtr'!I33-'Current Spreads by Qtr'!H33</f>
        <v>-22.918888888888887</v>
      </c>
      <c r="I33" s="83">
        <f>+'Current Spreads by Qtr'!J33-'Current Spreads by Qtr'!I33</f>
        <v>3.9066666666666663</v>
      </c>
    </row>
    <row r="34" spans="1:9" x14ac:dyDescent="0.25">
      <c r="A34" s="79">
        <v>30</v>
      </c>
      <c r="B34" s="83">
        <f>+'Current Spreads by Qtr'!C34-'Current Spreads by Qtr'!B34</f>
        <v>16.54586808454431</v>
      </c>
      <c r="C34" s="83">
        <f>+'Current Spreads by Qtr'!D34-'Current Spreads by Qtr'!C34</f>
        <v>1.0763157894736821</v>
      </c>
      <c r="D34" s="83">
        <f>+'Current Spreads by Qtr'!E34-'Current Spreads by Qtr'!D34</f>
        <v>16.207368421052621</v>
      </c>
      <c r="E34" s="83">
        <f>+'Current Spreads by Qtr'!F34-'Current Spreads by Qtr'!E34</f>
        <v>11.989298245614037</v>
      </c>
      <c r="F34" s="83">
        <f>+'Current Spreads by Qtr'!G34-'Current Spreads by Qtr'!F34</f>
        <v>0.96499999999997499</v>
      </c>
      <c r="G34" s="83">
        <f>+'Current Spreads by Qtr'!H34-'Current Spreads by Qtr'!G34</f>
        <v>12.636666666666684</v>
      </c>
      <c r="H34" s="83">
        <f>+'Current Spreads by Qtr'!I34-'Current Spreads by Qtr'!H34</f>
        <v>-23.283333333333331</v>
      </c>
      <c r="I34" s="83">
        <f>+'Current Spreads by Qtr'!J34-'Current Spreads by Qtr'!I34</f>
        <v>4.0949999999999989</v>
      </c>
    </row>
    <row r="35" spans="1:9" x14ac:dyDescent="0.25">
      <c r="H35" s="3"/>
      <c r="I35" s="3"/>
    </row>
    <row r="36" spans="1:9" x14ac:dyDescent="0.25">
      <c r="H36" s="3"/>
      <c r="I36" s="3"/>
    </row>
    <row r="37" spans="1:9" x14ac:dyDescent="0.25">
      <c r="A37" s="3" t="s">
        <v>56</v>
      </c>
      <c r="H37" s="3"/>
      <c r="I37" s="3"/>
    </row>
    <row r="38" spans="1:9" x14ac:dyDescent="0.25">
      <c r="A38" s="77" t="s">
        <v>52</v>
      </c>
      <c r="B38" s="78"/>
      <c r="C38" s="31"/>
      <c r="D38" s="31"/>
      <c r="E38" s="31"/>
      <c r="H38" s="3"/>
      <c r="I38" s="3"/>
    </row>
    <row r="39" spans="1:9" ht="45" x14ac:dyDescent="0.25">
      <c r="A39" s="28" t="s">
        <v>51</v>
      </c>
      <c r="B39" s="113" t="str">
        <f>+B4</f>
        <v>12/31/2014 less 9/30/2014</v>
      </c>
      <c r="C39" s="113" t="str">
        <f t="shared" ref="C39:G39" si="0">+C4</f>
        <v>3/31/2015 less 12/31/2014</v>
      </c>
      <c r="D39" s="113" t="str">
        <f t="shared" si="0"/>
        <v>6/30/2015 less 3/31/2015</v>
      </c>
      <c r="E39" s="113" t="str">
        <f t="shared" si="0"/>
        <v>9/30/2015 less 6/30/2015</v>
      </c>
      <c r="F39" s="113" t="str">
        <f t="shared" si="0"/>
        <v>12/31/2015 less 9/30/2015</v>
      </c>
      <c r="G39" s="113" t="str">
        <f t="shared" si="0"/>
        <v>3/31/2016 less 12/31/2015</v>
      </c>
      <c r="H39" s="113" t="str">
        <f t="shared" ref="H39:I39" si="1">+H4</f>
        <v>6/30/2016 less 3/31/2016</v>
      </c>
      <c r="I39" s="113" t="str">
        <f t="shared" si="1"/>
        <v>9/30/2016 less 6/30/2016</v>
      </c>
    </row>
    <row r="40" spans="1:9" x14ac:dyDescent="0.25">
      <c r="A40" s="79">
        <v>1</v>
      </c>
      <c r="B40" s="83">
        <f>+'Current Spreads by Qtr'!C40-'Current Spreads by Qtr'!B40</f>
        <v>11.281076835757727</v>
      </c>
      <c r="C40" s="83">
        <f>+'Current Spreads by Qtr'!D40-'Current Spreads by Qtr'!C40</f>
        <v>27.302500000000002</v>
      </c>
      <c r="D40" s="83">
        <f>+'Current Spreads by Qtr'!E40-'Current Spreads by Qtr'!D40</f>
        <v>-24.550000000000004</v>
      </c>
      <c r="E40" s="83">
        <f>+'Current Spreads by Qtr'!F40-'Current Spreads by Qtr'!E40</f>
        <v>14.790000000000006</v>
      </c>
      <c r="F40" s="83">
        <f>+'Current Spreads by Qtr'!G40-'Current Spreads by Qtr'!F40</f>
        <v>-3.9500000000000099</v>
      </c>
      <c r="G40" s="83">
        <f>+'Current Spreads by Qtr'!H40-'Current Spreads by Qtr'!G40</f>
        <v>10.335000000000008</v>
      </c>
      <c r="H40" s="83">
        <f>+'Current Spreads by Qtr'!I40-'Current Spreads by Qtr'!H40</f>
        <v>-10.189999999999998</v>
      </c>
      <c r="I40" s="83">
        <f>+'Current Spreads by Qtr'!J40-'Current Spreads by Qtr'!I40</f>
        <v>2.8400000000000034</v>
      </c>
    </row>
    <row r="41" spans="1:9" x14ac:dyDescent="0.25">
      <c r="A41" s="79">
        <v>2</v>
      </c>
      <c r="B41" s="83">
        <f>+'Current Spreads by Qtr'!C41-'Current Spreads by Qtr'!B41</f>
        <v>11.422782439486571</v>
      </c>
      <c r="C41" s="83">
        <f>+'Current Spreads by Qtr'!D41-'Current Spreads by Qtr'!C41</f>
        <v>29.480000000000004</v>
      </c>
      <c r="D41" s="83">
        <f>+'Current Spreads by Qtr'!E41-'Current Spreads by Qtr'!D41</f>
        <v>-26.480000000000004</v>
      </c>
      <c r="E41" s="83">
        <f>+'Current Spreads by Qtr'!F41-'Current Spreads by Qtr'!E41</f>
        <v>15.840000000000003</v>
      </c>
      <c r="F41" s="83">
        <f>+'Current Spreads by Qtr'!G41-'Current Spreads by Qtr'!F41</f>
        <v>-4.0500000000000043</v>
      </c>
      <c r="G41" s="83">
        <f>+'Current Spreads by Qtr'!H41-'Current Spreads by Qtr'!G41</f>
        <v>12.490000000000002</v>
      </c>
      <c r="H41" s="83">
        <f>+'Current Spreads by Qtr'!I41-'Current Spreads by Qtr'!H41</f>
        <v>-13.219999999999999</v>
      </c>
      <c r="I41" s="83">
        <f>+'Current Spreads by Qtr'!J41-'Current Spreads by Qtr'!I41</f>
        <v>-0.39999999999999858</v>
      </c>
    </row>
    <row r="42" spans="1:9" x14ac:dyDescent="0.25">
      <c r="A42" s="79">
        <v>3</v>
      </c>
      <c r="B42" s="83">
        <f>+'Current Spreads by Qtr'!C42-'Current Spreads by Qtr'!B42</f>
        <v>11.564488043215412</v>
      </c>
      <c r="C42" s="83">
        <f>+'Current Spreads by Qtr'!D42-'Current Spreads by Qtr'!C42</f>
        <v>31.657500000000006</v>
      </c>
      <c r="D42" s="83">
        <f>+'Current Spreads by Qtr'!E42-'Current Spreads by Qtr'!D42</f>
        <v>-28.410000000000004</v>
      </c>
      <c r="E42" s="83">
        <f>+'Current Spreads by Qtr'!F42-'Current Spreads by Qtr'!E42</f>
        <v>16.890000000000008</v>
      </c>
      <c r="F42" s="83">
        <f>+'Current Spreads by Qtr'!G42-'Current Spreads by Qtr'!F42</f>
        <v>-4.1500000000000057</v>
      </c>
      <c r="G42" s="83">
        <f>+'Current Spreads by Qtr'!H42-'Current Spreads by Qtr'!G42</f>
        <v>14.644999999999996</v>
      </c>
      <c r="H42" s="83">
        <f>+'Current Spreads by Qtr'!I42-'Current Spreads by Qtr'!H42</f>
        <v>-16.25</v>
      </c>
      <c r="I42" s="83">
        <f>+'Current Spreads by Qtr'!J42-'Current Spreads by Qtr'!I42</f>
        <v>-3.6400000000000006</v>
      </c>
    </row>
    <row r="43" spans="1:9" x14ac:dyDescent="0.25">
      <c r="A43" s="79">
        <v>4</v>
      </c>
      <c r="B43" s="83">
        <f>+'Current Spreads by Qtr'!C43-'Current Spreads by Qtr'!B43</f>
        <v>11.706193646944257</v>
      </c>
      <c r="C43" s="83">
        <f>+'Current Spreads by Qtr'!D43-'Current Spreads by Qtr'!C43</f>
        <v>33.835000000000008</v>
      </c>
      <c r="D43" s="83">
        <f>+'Current Spreads by Qtr'!E43-'Current Spreads by Qtr'!D43</f>
        <v>-30.340000000000003</v>
      </c>
      <c r="E43" s="83">
        <f>+'Current Spreads by Qtr'!F43-'Current Spreads by Qtr'!E43</f>
        <v>17.939999999999998</v>
      </c>
      <c r="F43" s="83">
        <f>+'Current Spreads by Qtr'!G43-'Current Spreads by Qtr'!F43</f>
        <v>-4.25</v>
      </c>
      <c r="G43" s="83">
        <f>+'Current Spreads by Qtr'!H43-'Current Spreads by Qtr'!G43</f>
        <v>16.799999999999997</v>
      </c>
      <c r="H43" s="83">
        <f>+'Current Spreads by Qtr'!I43-'Current Spreads by Qtr'!H43</f>
        <v>-19.28</v>
      </c>
      <c r="I43" s="83">
        <f>+'Current Spreads by Qtr'!J43-'Current Spreads by Qtr'!I43</f>
        <v>-6.8799999999999955</v>
      </c>
    </row>
    <row r="44" spans="1:9" x14ac:dyDescent="0.25">
      <c r="A44" s="79">
        <v>5</v>
      </c>
      <c r="B44" s="83">
        <f>+'Current Spreads by Qtr'!C44-'Current Spreads by Qtr'!B44</f>
        <v>11.847899250673109</v>
      </c>
      <c r="C44" s="83">
        <f>+'Current Spreads by Qtr'!D44-'Current Spreads by Qtr'!C44</f>
        <v>32.647500000000008</v>
      </c>
      <c r="D44" s="83">
        <f>+'Current Spreads by Qtr'!E44-'Current Spreads by Qtr'!D44</f>
        <v>-31.830000000000013</v>
      </c>
      <c r="E44" s="83">
        <f>+'Current Spreads by Qtr'!F44-'Current Spreads by Qtr'!E44</f>
        <v>20.694999999999993</v>
      </c>
      <c r="F44" s="83">
        <f>+'Current Spreads by Qtr'!G44-'Current Spreads by Qtr'!F44</f>
        <v>-5.9499999999999886</v>
      </c>
      <c r="G44" s="83">
        <f>+'Current Spreads by Qtr'!H44-'Current Spreads by Qtr'!G44</f>
        <v>14.944999999999993</v>
      </c>
      <c r="H44" s="83">
        <f>+'Current Spreads by Qtr'!I44-'Current Spreads by Qtr'!H44</f>
        <v>-23.409999999999997</v>
      </c>
      <c r="I44" s="83">
        <f>+'Current Spreads by Qtr'!J44-'Current Spreads by Qtr'!I44</f>
        <v>-6.9200000000000017</v>
      </c>
    </row>
    <row r="45" spans="1:9" x14ac:dyDescent="0.25">
      <c r="A45" s="79">
        <v>6</v>
      </c>
      <c r="B45" s="83">
        <f>+'Current Spreads by Qtr'!C45-'Current Spreads by Qtr'!B45</f>
        <v>11.989604854401946</v>
      </c>
      <c r="C45" s="83">
        <f>+'Current Spreads by Qtr'!D45-'Current Spreads by Qtr'!C45</f>
        <v>31.460000000000008</v>
      </c>
      <c r="D45" s="83">
        <f>+'Current Spreads by Qtr'!E45-'Current Spreads by Qtr'!D45</f>
        <v>-33.320000000000007</v>
      </c>
      <c r="E45" s="83">
        <f>+'Current Spreads by Qtr'!F45-'Current Spreads by Qtr'!E45</f>
        <v>23.450000000000003</v>
      </c>
      <c r="F45" s="83">
        <f>+'Current Spreads by Qtr'!G45-'Current Spreads by Qtr'!F45</f>
        <v>-7.6500000000000057</v>
      </c>
      <c r="G45" s="83">
        <f>+'Current Spreads by Qtr'!H45-'Current Spreads by Qtr'!G45</f>
        <v>13.090000000000003</v>
      </c>
      <c r="H45" s="83">
        <f>+'Current Spreads by Qtr'!I45-'Current Spreads by Qtr'!H45</f>
        <v>-27.539999999999992</v>
      </c>
      <c r="I45" s="83">
        <f>+'Current Spreads by Qtr'!J45-'Current Spreads by Qtr'!I45</f>
        <v>-6.960000000000008</v>
      </c>
    </row>
    <row r="46" spans="1:9" x14ac:dyDescent="0.25">
      <c r="A46" s="79">
        <v>7</v>
      </c>
      <c r="B46" s="83">
        <f>+'Current Spreads by Qtr'!C46-'Current Spreads by Qtr'!B46</f>
        <v>12.277982410637378</v>
      </c>
      <c r="C46" s="83">
        <f>+'Current Spreads by Qtr'!D46-'Current Spreads by Qtr'!C46</f>
        <v>29.410000000000011</v>
      </c>
      <c r="D46" s="83">
        <f>+'Current Spreads by Qtr'!E46-'Current Spreads by Qtr'!D46</f>
        <v>-25.713333333333338</v>
      </c>
      <c r="E46" s="83">
        <f>+'Current Spreads by Qtr'!F46-'Current Spreads by Qtr'!E46</f>
        <v>24.299999999999997</v>
      </c>
      <c r="F46" s="83">
        <f>+'Current Spreads by Qtr'!G46-'Current Spreads by Qtr'!F46</f>
        <v>-9.5</v>
      </c>
      <c r="G46" s="83">
        <f>+'Current Spreads by Qtr'!H46-'Current Spreads by Qtr'!G46</f>
        <v>7.0600000000000023</v>
      </c>
      <c r="H46" s="83">
        <f>+'Current Spreads by Qtr'!I46-'Current Spreads by Qtr'!H46</f>
        <v>-27.24666666666667</v>
      </c>
      <c r="I46" s="83">
        <f>+'Current Spreads by Qtr'!J46-'Current Spreads by Qtr'!I46</f>
        <v>-5.8499999999999943</v>
      </c>
    </row>
    <row r="47" spans="1:9" x14ac:dyDescent="0.25">
      <c r="A47" s="79">
        <v>8</v>
      </c>
      <c r="B47" s="83">
        <f>+'Current Spreads by Qtr'!C47-'Current Spreads by Qtr'!B47</f>
        <v>12.56635996687281</v>
      </c>
      <c r="C47" s="83">
        <f>+'Current Spreads by Qtr'!D47-'Current Spreads by Qtr'!C47</f>
        <v>27.36</v>
      </c>
      <c r="D47" s="83">
        <f>+'Current Spreads by Qtr'!E47-'Current Spreads by Qtr'!D47</f>
        <v>-18.106666666666655</v>
      </c>
      <c r="E47" s="83">
        <f>+'Current Spreads by Qtr'!F47-'Current Spreads by Qtr'!E47</f>
        <v>25.149999999999991</v>
      </c>
      <c r="F47" s="83">
        <f>+'Current Spreads by Qtr'!G47-'Current Spreads by Qtr'!F47</f>
        <v>-11.349999999999994</v>
      </c>
      <c r="G47" s="83">
        <f>+'Current Spreads by Qtr'!H47-'Current Spreads by Qtr'!G47</f>
        <v>1.0300000000000011</v>
      </c>
      <c r="H47" s="83">
        <f>+'Current Spreads by Qtr'!I47-'Current Spreads by Qtr'!H47</f>
        <v>-26.953333333333333</v>
      </c>
      <c r="I47" s="83">
        <f>+'Current Spreads by Qtr'!J47-'Current Spreads by Qtr'!I47</f>
        <v>-4.7400000000000091</v>
      </c>
    </row>
    <row r="48" spans="1:9" x14ac:dyDescent="0.25">
      <c r="A48" s="79">
        <v>9</v>
      </c>
      <c r="B48" s="83">
        <f>+'Current Spreads by Qtr'!C48-'Current Spreads by Qtr'!B48</f>
        <v>12.854737523108241</v>
      </c>
      <c r="C48" s="83">
        <f>+'Current Spreads by Qtr'!D48-'Current Spreads by Qtr'!C48</f>
        <v>25.310000000000002</v>
      </c>
      <c r="D48" s="83">
        <f>+'Current Spreads by Qtr'!E48-'Current Spreads by Qtr'!D48</f>
        <v>-18.321176470588227</v>
      </c>
      <c r="E48" s="83">
        <f>+'Current Spreads by Qtr'!F48-'Current Spreads by Qtr'!E48</f>
        <v>24.591764705882341</v>
      </c>
      <c r="F48" s="83">
        <f>+'Current Spreads by Qtr'!G48-'Current Spreads by Qtr'!F48</f>
        <v>-10.28933823529411</v>
      </c>
      <c r="G48" s="83">
        <f>+'Current Spreads by Qtr'!H48-'Current Spreads by Qtr'!G48</f>
        <v>1.3187500000000085</v>
      </c>
      <c r="H48" s="83">
        <f>+'Current Spreads by Qtr'!I48-'Current Spreads by Qtr'!H48</f>
        <v>-26.660000000000011</v>
      </c>
      <c r="I48" s="83">
        <f>+'Current Spreads by Qtr'!J48-'Current Spreads by Qtr'!I48</f>
        <v>-3.6299999999999955</v>
      </c>
    </row>
    <row r="49" spans="1:9" x14ac:dyDescent="0.25">
      <c r="A49" s="79">
        <v>10</v>
      </c>
      <c r="B49" s="83">
        <f>+'Current Spreads by Qtr'!C49-'Current Spreads by Qtr'!B49</f>
        <v>12.915238618290445</v>
      </c>
      <c r="C49" s="83">
        <f>+'Current Spreads by Qtr'!D49-'Current Spreads by Qtr'!C49</f>
        <v>23.659708333333342</v>
      </c>
      <c r="D49" s="83">
        <f>+'Current Spreads by Qtr'!E49-'Current Spreads by Qtr'!D49</f>
        <v>-16.327686274509801</v>
      </c>
      <c r="E49" s="83">
        <f>+'Current Spreads by Qtr'!F49-'Current Spreads by Qtr'!E49</f>
        <v>24.033529411764704</v>
      </c>
      <c r="F49" s="83">
        <f>+'Current Spreads by Qtr'!G49-'Current Spreads by Qtr'!F49</f>
        <v>-9.2286764705882405</v>
      </c>
      <c r="G49" s="83">
        <f>+'Current Spreads by Qtr'!H49-'Current Spreads by Qtr'!G49</f>
        <v>2.2395000000000067</v>
      </c>
      <c r="H49" s="83">
        <f>+'Current Spreads by Qtr'!I49-'Current Spreads by Qtr'!H49</f>
        <v>-27.055750000000003</v>
      </c>
      <c r="I49" s="83">
        <f>+'Current Spreads by Qtr'!J49-'Current Spreads by Qtr'!I49</f>
        <v>-3.5987499999999955</v>
      </c>
    </row>
    <row r="50" spans="1:9" x14ac:dyDescent="0.25">
      <c r="A50" s="79">
        <v>11</v>
      </c>
      <c r="B50" s="83">
        <f>+'Current Spreads by Qtr'!C50-'Current Spreads by Qtr'!B50</f>
        <v>12.975739713472663</v>
      </c>
      <c r="C50" s="83">
        <f>+'Current Spreads by Qtr'!D50-'Current Spreads by Qtr'!C50</f>
        <v>22.009416666666681</v>
      </c>
      <c r="D50" s="83">
        <f>+'Current Spreads by Qtr'!E50-'Current Spreads by Qtr'!D50</f>
        <v>-14.334196078431376</v>
      </c>
      <c r="E50" s="83">
        <f>+'Current Spreads by Qtr'!F50-'Current Spreads by Qtr'!E50</f>
        <v>23.475294117647053</v>
      </c>
      <c r="F50" s="83">
        <f>+'Current Spreads by Qtr'!G50-'Current Spreads by Qtr'!F50</f>
        <v>-8.1680147058823422</v>
      </c>
      <c r="G50" s="83">
        <f>+'Current Spreads by Qtr'!H50-'Current Spreads by Qtr'!G50</f>
        <v>3.1602500000000049</v>
      </c>
      <c r="H50" s="83">
        <f>+'Current Spreads by Qtr'!I50-'Current Spreads by Qtr'!H50</f>
        <v>-27.45150000000001</v>
      </c>
      <c r="I50" s="83">
        <f>+'Current Spreads by Qtr'!J50-'Current Spreads by Qtr'!I50</f>
        <v>-3.5674999999999955</v>
      </c>
    </row>
    <row r="51" spans="1:9" x14ac:dyDescent="0.25">
      <c r="A51" s="79">
        <v>12</v>
      </c>
      <c r="B51" s="83">
        <f>+'Current Spreads by Qtr'!C51-'Current Spreads by Qtr'!B51</f>
        <v>13.036240808654881</v>
      </c>
      <c r="C51" s="83">
        <f>+'Current Spreads by Qtr'!D51-'Current Spreads by Qtr'!C51</f>
        <v>20.359124999999992</v>
      </c>
      <c r="D51" s="83">
        <f>+'Current Spreads by Qtr'!E51-'Current Spreads by Qtr'!D51</f>
        <v>-12.340705882352921</v>
      </c>
      <c r="E51" s="83">
        <f>+'Current Spreads by Qtr'!F51-'Current Spreads by Qtr'!E51</f>
        <v>22.917058823529402</v>
      </c>
      <c r="F51" s="83">
        <f>+'Current Spreads by Qtr'!G51-'Current Spreads by Qtr'!F51</f>
        <v>-7.1073529411764724</v>
      </c>
      <c r="G51" s="83">
        <f>+'Current Spreads by Qtr'!H51-'Current Spreads by Qtr'!G51</f>
        <v>4.0810000000000031</v>
      </c>
      <c r="H51" s="83">
        <f>+'Current Spreads by Qtr'!I51-'Current Spreads by Qtr'!H51</f>
        <v>-27.847250000000003</v>
      </c>
      <c r="I51" s="83">
        <f>+'Current Spreads by Qtr'!J51-'Current Spreads by Qtr'!I51</f>
        <v>-3.5362499999999955</v>
      </c>
    </row>
    <row r="52" spans="1:9" x14ac:dyDescent="0.25">
      <c r="A52" s="79">
        <v>13</v>
      </c>
      <c r="B52" s="83">
        <f>+'Current Spreads by Qtr'!C52-'Current Spreads by Qtr'!B52</f>
        <v>13.096741903837099</v>
      </c>
      <c r="C52" s="83">
        <f>+'Current Spreads by Qtr'!D52-'Current Spreads by Qtr'!C52</f>
        <v>18.708833333333331</v>
      </c>
      <c r="D52" s="83">
        <f>+'Current Spreads by Qtr'!E52-'Current Spreads by Qtr'!D52</f>
        <v>-10.347215686274509</v>
      </c>
      <c r="E52" s="83">
        <f>+'Current Spreads by Qtr'!F52-'Current Spreads by Qtr'!E52</f>
        <v>22.358823529411779</v>
      </c>
      <c r="F52" s="83">
        <f>+'Current Spreads by Qtr'!G52-'Current Spreads by Qtr'!F52</f>
        <v>-6.0466911764706026</v>
      </c>
      <c r="G52" s="83">
        <f>+'Current Spreads by Qtr'!H52-'Current Spreads by Qtr'!G52</f>
        <v>5.0017500000000155</v>
      </c>
      <c r="H52" s="83">
        <f>+'Current Spreads by Qtr'!I52-'Current Spreads by Qtr'!H52</f>
        <v>-28.243000000000009</v>
      </c>
      <c r="I52" s="83">
        <f>+'Current Spreads by Qtr'!J52-'Current Spreads by Qtr'!I52</f>
        <v>-3.5049999999999955</v>
      </c>
    </row>
    <row r="53" spans="1:9" x14ac:dyDescent="0.25">
      <c r="A53" s="79">
        <v>14</v>
      </c>
      <c r="B53" s="83">
        <f>+'Current Spreads by Qtr'!C53-'Current Spreads by Qtr'!B53</f>
        <v>13.157242999019303</v>
      </c>
      <c r="C53" s="83">
        <f>+'Current Spreads by Qtr'!D53-'Current Spreads by Qtr'!C53</f>
        <v>17.05854166666667</v>
      </c>
      <c r="D53" s="83">
        <f>+'Current Spreads by Qtr'!E53-'Current Spreads by Qtr'!D53</f>
        <v>-8.3537254901960694</v>
      </c>
      <c r="E53" s="83">
        <f>+'Current Spreads by Qtr'!F53-'Current Spreads by Qtr'!E53</f>
        <v>21.8005882352941</v>
      </c>
      <c r="F53" s="83">
        <f>+'Current Spreads by Qtr'!G53-'Current Spreads by Qtr'!F53</f>
        <v>-4.9860294117646902</v>
      </c>
      <c r="G53" s="83">
        <f>+'Current Spreads by Qtr'!H53-'Current Spreads by Qtr'!G53</f>
        <v>5.9224999999999852</v>
      </c>
      <c r="H53" s="83">
        <f>+'Current Spreads by Qtr'!I53-'Current Spreads by Qtr'!H53</f>
        <v>-28.638749999999987</v>
      </c>
      <c r="I53" s="83">
        <f>+'Current Spreads by Qtr'!J53-'Current Spreads by Qtr'!I53</f>
        <v>-3.4737499999999955</v>
      </c>
    </row>
    <row r="54" spans="1:9" x14ac:dyDescent="0.25">
      <c r="A54" s="79">
        <v>15</v>
      </c>
      <c r="B54" s="83">
        <f>+'Current Spreads by Qtr'!C54-'Current Spreads by Qtr'!B54</f>
        <v>13.217744094201521</v>
      </c>
      <c r="C54" s="83">
        <f>+'Current Spreads by Qtr'!D54-'Current Spreads by Qtr'!C54</f>
        <v>15.408249999999995</v>
      </c>
      <c r="D54" s="83">
        <f>+'Current Spreads by Qtr'!E54-'Current Spreads by Qtr'!D54</f>
        <v>-6.3602352941176434</v>
      </c>
      <c r="E54" s="83">
        <f>+'Current Spreads by Qtr'!F54-'Current Spreads by Qtr'!E54</f>
        <v>21.242352941176463</v>
      </c>
      <c r="F54" s="83">
        <f>+'Current Spreads by Qtr'!G54-'Current Spreads by Qtr'!F54</f>
        <v>-3.9253676470588346</v>
      </c>
      <c r="G54" s="83">
        <f>+'Current Spreads by Qtr'!H54-'Current Spreads by Qtr'!G54</f>
        <v>6.8432500000000118</v>
      </c>
      <c r="H54" s="83">
        <f>+'Current Spreads by Qtr'!I54-'Current Spreads by Qtr'!H54</f>
        <v>-29.034500000000008</v>
      </c>
      <c r="I54" s="83">
        <f>+'Current Spreads by Qtr'!J54-'Current Spreads by Qtr'!I54</f>
        <v>-3.4424999999999955</v>
      </c>
    </row>
    <row r="55" spans="1:9" x14ac:dyDescent="0.25">
      <c r="A55" s="79">
        <v>16</v>
      </c>
      <c r="B55" s="83">
        <f>+'Current Spreads by Qtr'!C55-'Current Spreads by Qtr'!B55</f>
        <v>13.278245189383739</v>
      </c>
      <c r="C55" s="83">
        <f>+'Current Spreads by Qtr'!D55-'Current Spreads by Qtr'!C55</f>
        <v>13.757958333333335</v>
      </c>
      <c r="D55" s="83">
        <f>+'Current Spreads by Qtr'!E55-'Current Spreads by Qtr'!D55</f>
        <v>-4.3667450980392175</v>
      </c>
      <c r="E55" s="83">
        <f>+'Current Spreads by Qtr'!F55-'Current Spreads by Qtr'!E55</f>
        <v>20.684117647058827</v>
      </c>
      <c r="F55" s="83">
        <f>+'Current Spreads by Qtr'!G55-'Current Spreads by Qtr'!F55</f>
        <v>-2.8647058823529505</v>
      </c>
      <c r="G55" s="83">
        <f>+'Current Spreads by Qtr'!H55-'Current Spreads by Qtr'!G55</f>
        <v>7.7639999999999816</v>
      </c>
      <c r="H55" s="83">
        <f>+'Current Spreads by Qtr'!I55-'Current Spreads by Qtr'!H55</f>
        <v>-29.430249999999972</v>
      </c>
      <c r="I55" s="83">
        <f>+'Current Spreads by Qtr'!J55-'Current Spreads by Qtr'!I55</f>
        <v>-3.4112499999999955</v>
      </c>
    </row>
    <row r="56" spans="1:9" x14ac:dyDescent="0.25">
      <c r="A56" s="79">
        <v>17</v>
      </c>
      <c r="B56" s="83">
        <f>+'Current Spreads by Qtr'!C56-'Current Spreads by Qtr'!B56</f>
        <v>13.338746284565957</v>
      </c>
      <c r="C56" s="83">
        <f>+'Current Spreads by Qtr'!D56-'Current Spreads by Qtr'!C56</f>
        <v>12.10766666666666</v>
      </c>
      <c r="D56" s="83">
        <f>+'Current Spreads by Qtr'!E56-'Current Spreads by Qtr'!D56</f>
        <v>-2.3732549019607774</v>
      </c>
      <c r="E56" s="83">
        <f>+'Current Spreads by Qtr'!F56-'Current Spreads by Qtr'!E56</f>
        <v>20.125882352941161</v>
      </c>
      <c r="F56" s="83">
        <f>+'Current Spreads by Qtr'!G56-'Current Spreads by Qtr'!F56</f>
        <v>-1.8040441176470381</v>
      </c>
      <c r="G56" s="83">
        <f>+'Current Spreads by Qtr'!H56-'Current Spreads by Qtr'!G56</f>
        <v>8.6847499999999798</v>
      </c>
      <c r="H56" s="83">
        <f>+'Current Spreads by Qtr'!I56-'Current Spreads by Qtr'!H56</f>
        <v>-29.825999999999993</v>
      </c>
      <c r="I56" s="83">
        <f>+'Current Spreads by Qtr'!J56-'Current Spreads by Qtr'!I56</f>
        <v>-3.3799999999999955</v>
      </c>
    </row>
    <row r="57" spans="1:9" x14ac:dyDescent="0.25">
      <c r="A57" s="79">
        <v>18</v>
      </c>
      <c r="B57" s="83">
        <f>+'Current Spreads by Qtr'!C57-'Current Spreads by Qtr'!B57</f>
        <v>13.399247379748161</v>
      </c>
      <c r="C57" s="83">
        <f>+'Current Spreads by Qtr'!D57-'Current Spreads by Qtr'!C57</f>
        <v>10.457374999999999</v>
      </c>
      <c r="D57" s="83">
        <f>+'Current Spreads by Qtr'!E57-'Current Spreads by Qtr'!D57</f>
        <v>-0.37976470588235145</v>
      </c>
      <c r="E57" s="83">
        <f>+'Current Spreads by Qtr'!F57-'Current Spreads by Qtr'!E57</f>
        <v>19.567647058823525</v>
      </c>
      <c r="F57" s="83">
        <f>+'Current Spreads by Qtr'!G57-'Current Spreads by Qtr'!F57</f>
        <v>-0.74338235294118249</v>
      </c>
      <c r="G57" s="83">
        <f>+'Current Spreads by Qtr'!H57-'Current Spreads by Qtr'!G57</f>
        <v>9.6055000000000064</v>
      </c>
      <c r="H57" s="83">
        <f>+'Current Spreads by Qtr'!I57-'Current Spreads by Qtr'!H57</f>
        <v>-30.221749999999986</v>
      </c>
      <c r="I57" s="83">
        <f>+'Current Spreads by Qtr'!J57-'Current Spreads by Qtr'!I57</f>
        <v>-3.3487499999999955</v>
      </c>
    </row>
    <row r="58" spans="1:9" x14ac:dyDescent="0.25">
      <c r="A58" s="79">
        <v>19</v>
      </c>
      <c r="B58" s="83">
        <f>+'Current Spreads by Qtr'!C58-'Current Spreads by Qtr'!B58</f>
        <v>13.459748474930365</v>
      </c>
      <c r="C58" s="83">
        <f>+'Current Spreads by Qtr'!D58-'Current Spreads by Qtr'!C58</f>
        <v>8.8070833333333383</v>
      </c>
      <c r="D58" s="83">
        <f>+'Current Spreads by Qtr'!E58-'Current Spreads by Qtr'!D58</f>
        <v>1.6137254901960887</v>
      </c>
      <c r="E58" s="83">
        <f>+'Current Spreads by Qtr'!F58-'Current Spreads by Qtr'!E58</f>
        <v>19.009411764705874</v>
      </c>
      <c r="F58" s="83">
        <f>+'Current Spreads by Qtr'!G58-'Current Spreads by Qtr'!F58</f>
        <v>0.31727941176470154</v>
      </c>
      <c r="G58" s="83">
        <f>+'Current Spreads by Qtr'!H58-'Current Spreads by Qtr'!G58</f>
        <v>10.526249999999976</v>
      </c>
      <c r="H58" s="83">
        <f>+'Current Spreads by Qtr'!I58-'Current Spreads by Qtr'!H58</f>
        <v>-30.617499999999978</v>
      </c>
      <c r="I58" s="83">
        <f>+'Current Spreads by Qtr'!J58-'Current Spreads by Qtr'!I58</f>
        <v>-3.3174999999999955</v>
      </c>
    </row>
    <row r="59" spans="1:9" x14ac:dyDescent="0.25">
      <c r="A59" s="79">
        <v>20</v>
      </c>
      <c r="B59" s="83">
        <f>+'Current Spreads by Qtr'!C59-'Current Spreads by Qtr'!B59</f>
        <v>13.520249570112597</v>
      </c>
      <c r="C59" s="83">
        <f>+'Current Spreads by Qtr'!D59-'Current Spreads by Qtr'!C59</f>
        <v>7.1567916666666491</v>
      </c>
      <c r="D59" s="83">
        <f>+'Current Spreads by Qtr'!E59-'Current Spreads by Qtr'!D59</f>
        <v>3.6072156862745146</v>
      </c>
      <c r="E59" s="83">
        <f>+'Current Spreads by Qtr'!F59-'Current Spreads by Qtr'!E59</f>
        <v>18.451176470588251</v>
      </c>
      <c r="F59" s="83">
        <f>+'Current Spreads by Qtr'!G59-'Current Spreads by Qtr'!F59</f>
        <v>1.3779411764705856</v>
      </c>
      <c r="G59" s="83">
        <f>+'Current Spreads by Qtr'!H59-'Current Spreads by Qtr'!G59</f>
        <v>11.446999999999974</v>
      </c>
      <c r="H59" s="83">
        <f>+'Current Spreads by Qtr'!I59-'Current Spreads by Qtr'!H59</f>
        <v>-31.013249999999971</v>
      </c>
      <c r="I59" s="83">
        <f>+'Current Spreads by Qtr'!J59-'Current Spreads by Qtr'!I59</f>
        <v>-3.2862499999999955</v>
      </c>
    </row>
    <row r="60" spans="1:9" x14ac:dyDescent="0.25">
      <c r="A60" s="79">
        <v>21</v>
      </c>
      <c r="B60" s="83">
        <f>+'Current Spreads by Qtr'!C60-'Current Spreads by Qtr'!B60</f>
        <v>13.580750665294801</v>
      </c>
      <c r="C60" s="83">
        <f>+'Current Spreads by Qtr'!D60-'Current Spreads by Qtr'!C60</f>
        <v>5.5065000000000026</v>
      </c>
      <c r="D60" s="83">
        <f>+'Current Spreads by Qtr'!E60-'Current Spreads by Qtr'!D60</f>
        <v>5.6007058823529405</v>
      </c>
      <c r="E60" s="83">
        <f>+'Current Spreads by Qtr'!F60-'Current Spreads by Qtr'!E60</f>
        <v>17.892941176470572</v>
      </c>
      <c r="F60" s="83">
        <f>+'Current Spreads by Qtr'!G60-'Current Spreads by Qtr'!F60</f>
        <v>2.4386029411764696</v>
      </c>
      <c r="G60" s="83">
        <f>+'Current Spreads by Qtr'!H60-'Current Spreads by Qtr'!G60</f>
        <v>12.367750000000001</v>
      </c>
      <c r="H60" s="83">
        <f>+'Current Spreads by Qtr'!I60-'Current Spreads by Qtr'!H60</f>
        <v>-31.408999999999992</v>
      </c>
      <c r="I60" s="83">
        <f>+'Current Spreads by Qtr'!J60-'Current Spreads by Qtr'!I60</f>
        <v>-3.2549999999999955</v>
      </c>
    </row>
    <row r="61" spans="1:9" x14ac:dyDescent="0.25">
      <c r="A61" s="79">
        <v>22</v>
      </c>
      <c r="B61" s="83">
        <f>+'Current Spreads by Qtr'!C61-'Current Spreads by Qtr'!B61</f>
        <v>13.641251760477019</v>
      </c>
      <c r="C61" s="83">
        <f>+'Current Spreads by Qtr'!D61-'Current Spreads by Qtr'!C61</f>
        <v>3.8562083333333135</v>
      </c>
      <c r="D61" s="83">
        <f>+'Current Spreads by Qtr'!E61-'Current Spreads by Qtr'!D61</f>
        <v>7.5941960784313665</v>
      </c>
      <c r="E61" s="83">
        <f>+'Current Spreads by Qtr'!F61-'Current Spreads by Qtr'!E61</f>
        <v>17.334705882352949</v>
      </c>
      <c r="F61" s="83">
        <f>+'Current Spreads by Qtr'!G61-'Current Spreads by Qtr'!F61</f>
        <v>3.4992647058823536</v>
      </c>
      <c r="G61" s="83">
        <f>+'Current Spreads by Qtr'!H61-'Current Spreads by Qtr'!G61</f>
        <v>13.288499999999971</v>
      </c>
      <c r="H61" s="83">
        <f>+'Current Spreads by Qtr'!I61-'Current Spreads by Qtr'!H61</f>
        <v>-31.804749999999956</v>
      </c>
      <c r="I61" s="83">
        <f>+'Current Spreads by Qtr'!J61-'Current Spreads by Qtr'!I61</f>
        <v>-3.2237499999999955</v>
      </c>
    </row>
    <row r="62" spans="1:9" x14ac:dyDescent="0.25">
      <c r="A62" s="79">
        <v>23</v>
      </c>
      <c r="B62" s="83">
        <f>+'Current Spreads by Qtr'!C62-'Current Spreads by Qtr'!B62</f>
        <v>13.701752855659237</v>
      </c>
      <c r="C62" s="83">
        <f>+'Current Spreads by Qtr'!D62-'Current Spreads by Qtr'!C62</f>
        <v>2.205916666666667</v>
      </c>
      <c r="D62" s="83">
        <f>+'Current Spreads by Qtr'!E62-'Current Spreads by Qtr'!D62</f>
        <v>9.5876862745097924</v>
      </c>
      <c r="E62" s="83">
        <f>+'Current Spreads by Qtr'!F62-'Current Spreads by Qtr'!E62</f>
        <v>16.77647058823527</v>
      </c>
      <c r="F62" s="83">
        <f>+'Current Spreads by Qtr'!G62-'Current Spreads by Qtr'!F62</f>
        <v>4.5599264705882661</v>
      </c>
      <c r="G62" s="83">
        <f>+'Current Spreads by Qtr'!H62-'Current Spreads by Qtr'!G62</f>
        <v>14.209249999999969</v>
      </c>
      <c r="H62" s="83">
        <f>+'Current Spreads by Qtr'!I62-'Current Spreads by Qtr'!H62</f>
        <v>-32.200499999999977</v>
      </c>
      <c r="I62" s="83">
        <f>+'Current Spreads by Qtr'!J62-'Current Spreads by Qtr'!I62</f>
        <v>-3.1924999999999955</v>
      </c>
    </row>
    <row r="63" spans="1:9" x14ac:dyDescent="0.25">
      <c r="A63" s="79">
        <v>24</v>
      </c>
      <c r="B63" s="83">
        <f>+'Current Spreads by Qtr'!C63-'Current Spreads by Qtr'!B63</f>
        <v>13.762253950841455</v>
      </c>
      <c r="C63" s="83">
        <f>+'Current Spreads by Qtr'!D63-'Current Spreads by Qtr'!C63</f>
        <v>0.55562499999999204</v>
      </c>
      <c r="D63" s="83">
        <f>+'Current Spreads by Qtr'!E63-'Current Spreads by Qtr'!D63</f>
        <v>11.581176470588247</v>
      </c>
      <c r="E63" s="83">
        <f>+'Current Spreads by Qtr'!F63-'Current Spreads by Qtr'!E63</f>
        <v>16.218235294117619</v>
      </c>
      <c r="F63" s="83">
        <f>+'Current Spreads by Qtr'!G63-'Current Spreads by Qtr'!F63</f>
        <v>5.6205882352941217</v>
      </c>
      <c r="G63" s="83">
        <f>+'Current Spreads by Qtr'!H63-'Current Spreads by Qtr'!G63</f>
        <v>15.129999999999995</v>
      </c>
      <c r="H63" s="83">
        <f>+'Current Spreads by Qtr'!I63-'Current Spreads by Qtr'!H63</f>
        <v>-32.596249999999998</v>
      </c>
      <c r="I63" s="83">
        <f>+'Current Spreads by Qtr'!J63-'Current Spreads by Qtr'!I63</f>
        <v>-3.1612499999999955</v>
      </c>
    </row>
    <row r="64" spans="1:9" x14ac:dyDescent="0.25">
      <c r="A64" s="79">
        <v>25</v>
      </c>
      <c r="B64" s="83">
        <f>+'Current Spreads by Qtr'!C64-'Current Spreads by Qtr'!B64</f>
        <v>13.822755046023659</v>
      </c>
      <c r="C64" s="83">
        <f>+'Current Spreads by Qtr'!D64-'Current Spreads by Qtr'!C64</f>
        <v>-1.0946666666666829</v>
      </c>
      <c r="D64" s="83">
        <f>+'Current Spreads by Qtr'!E64-'Current Spreads by Qtr'!D64</f>
        <v>13.574666666666673</v>
      </c>
      <c r="E64" s="83">
        <f>+'Current Spreads by Qtr'!F64-'Current Spreads by Qtr'!E64</f>
        <v>15.659999999999997</v>
      </c>
      <c r="F64" s="83">
        <f>+'Current Spreads by Qtr'!G64-'Current Spreads by Qtr'!F64</f>
        <v>6.6812499999999773</v>
      </c>
      <c r="G64" s="83">
        <f>+'Current Spreads by Qtr'!H64-'Current Spreads by Qtr'!G64</f>
        <v>16.050749999999994</v>
      </c>
      <c r="H64" s="83">
        <f>+'Current Spreads by Qtr'!I64-'Current Spreads by Qtr'!H64</f>
        <v>-32.991999999999962</v>
      </c>
      <c r="I64" s="83">
        <f>+'Current Spreads by Qtr'!J64-'Current Spreads by Qtr'!I64</f>
        <v>-3.1299999999999955</v>
      </c>
    </row>
    <row r="65" spans="1:9" x14ac:dyDescent="0.25">
      <c r="A65" s="79">
        <v>26</v>
      </c>
      <c r="B65" s="83">
        <f>+'Current Spreads by Qtr'!C65-'Current Spreads by Qtr'!B65</f>
        <v>13.883256141205862</v>
      </c>
      <c r="C65" s="83">
        <f>+'Current Spreads by Qtr'!D65-'Current Spreads by Qtr'!C65</f>
        <v>-2.7449583333333294</v>
      </c>
      <c r="D65" s="83">
        <f>+'Current Spreads by Qtr'!E65-'Current Spreads by Qtr'!D65</f>
        <v>15.56815686274507</v>
      </c>
      <c r="E65" s="83">
        <f>+'Current Spreads by Qtr'!F65-'Current Spreads by Qtr'!E65</f>
        <v>15.101764705882374</v>
      </c>
      <c r="F65" s="83">
        <f>+'Current Spreads by Qtr'!G65-'Current Spreads by Qtr'!F65</f>
        <v>7.7419117647058613</v>
      </c>
      <c r="G65" s="83">
        <f>+'Current Spreads by Qtr'!H65-'Current Spreads by Qtr'!G65</f>
        <v>16.971499999999992</v>
      </c>
      <c r="H65" s="83">
        <f>+'Current Spreads by Qtr'!I65-'Current Spreads by Qtr'!H65</f>
        <v>-33.387749999999954</v>
      </c>
      <c r="I65" s="83">
        <f>+'Current Spreads by Qtr'!J65-'Current Spreads by Qtr'!I65</f>
        <v>-3.0987499999999955</v>
      </c>
    </row>
    <row r="66" spans="1:9" x14ac:dyDescent="0.25">
      <c r="A66" s="79">
        <v>27</v>
      </c>
      <c r="B66" s="83">
        <f>+'Current Spreads by Qtr'!C66-'Current Spreads by Qtr'!B66</f>
        <v>13.94375723638808</v>
      </c>
      <c r="C66" s="83">
        <f>+'Current Spreads by Qtr'!D66-'Current Spreads by Qtr'!C66</f>
        <v>-4.3952500000000043</v>
      </c>
      <c r="D66" s="83">
        <f>+'Current Spreads by Qtr'!E66-'Current Spreads by Qtr'!D66</f>
        <v>17.561647058823525</v>
      </c>
      <c r="E66" s="83">
        <f>+'Current Spreads by Qtr'!F66-'Current Spreads by Qtr'!E66</f>
        <v>14.543529411764695</v>
      </c>
      <c r="F66" s="83">
        <f>+'Current Spreads by Qtr'!G66-'Current Spreads by Qtr'!F66</f>
        <v>8.8025735294117737</v>
      </c>
      <c r="G66" s="83">
        <f>+'Current Spreads by Qtr'!H66-'Current Spreads by Qtr'!G66</f>
        <v>17.89224999999999</v>
      </c>
      <c r="H66" s="83">
        <f>+'Current Spreads by Qtr'!I66-'Current Spreads by Qtr'!H66</f>
        <v>-33.783499999999975</v>
      </c>
      <c r="I66" s="83">
        <f>+'Current Spreads by Qtr'!J66-'Current Spreads by Qtr'!I66</f>
        <v>-3.0674999999999955</v>
      </c>
    </row>
    <row r="67" spans="1:9" x14ac:dyDescent="0.25">
      <c r="A67" s="79">
        <v>28</v>
      </c>
      <c r="B67" s="83">
        <f>+'Current Spreads by Qtr'!C67-'Current Spreads by Qtr'!B67</f>
        <v>14.004258331570298</v>
      </c>
      <c r="C67" s="83">
        <f>+'Current Spreads by Qtr'!D67-'Current Spreads by Qtr'!C67</f>
        <v>-6.0455416666666508</v>
      </c>
      <c r="D67" s="83">
        <f>+'Current Spreads by Qtr'!E67-'Current Spreads by Qtr'!D67</f>
        <v>19.55513725490195</v>
      </c>
      <c r="E67" s="83">
        <f>+'Current Spreads by Qtr'!F67-'Current Spreads by Qtr'!E67</f>
        <v>13.985294117647044</v>
      </c>
      <c r="F67" s="83">
        <f>+'Current Spreads by Qtr'!G67-'Current Spreads by Qtr'!F67</f>
        <v>9.8632352941176293</v>
      </c>
      <c r="G67" s="83">
        <f>+'Current Spreads by Qtr'!H67-'Current Spreads by Qtr'!G67</f>
        <v>18.812999999999988</v>
      </c>
      <c r="H67" s="83">
        <f>+'Current Spreads by Qtr'!I67-'Current Spreads by Qtr'!H67</f>
        <v>-34.179249999999968</v>
      </c>
      <c r="I67" s="83">
        <f>+'Current Spreads by Qtr'!J67-'Current Spreads by Qtr'!I67</f>
        <v>-3.0362499999999955</v>
      </c>
    </row>
    <row r="68" spans="1:9" x14ac:dyDescent="0.25">
      <c r="A68" s="79">
        <v>29</v>
      </c>
      <c r="B68" s="83">
        <f>+'Current Spreads by Qtr'!C68-'Current Spreads by Qtr'!B68</f>
        <v>14.064759426752516</v>
      </c>
      <c r="C68" s="83">
        <f>+'Current Spreads by Qtr'!D68-'Current Spreads by Qtr'!C68</f>
        <v>-7.6958333333333258</v>
      </c>
      <c r="D68" s="83">
        <f>+'Current Spreads by Qtr'!E68-'Current Spreads by Qtr'!D68</f>
        <v>21.548627450980405</v>
      </c>
      <c r="E68" s="83">
        <f>+'Current Spreads by Qtr'!F68-'Current Spreads by Qtr'!E68</f>
        <v>13.427058823529393</v>
      </c>
      <c r="F68" s="83">
        <f>+'Current Spreads by Qtr'!G68-'Current Spreads by Qtr'!F68</f>
        <v>10.923897058823513</v>
      </c>
      <c r="G68" s="83">
        <f>+'Current Spreads by Qtr'!H68-'Current Spreads by Qtr'!G68</f>
        <v>19.733749999999986</v>
      </c>
      <c r="H68" s="83">
        <f>+'Current Spreads by Qtr'!I68-'Current Spreads by Qtr'!H68</f>
        <v>-34.57499999999996</v>
      </c>
      <c r="I68" s="83">
        <f>+'Current Spreads by Qtr'!J68-'Current Spreads by Qtr'!I68</f>
        <v>-3.0049999999999955</v>
      </c>
    </row>
    <row r="69" spans="1:9" x14ac:dyDescent="0.25">
      <c r="A69" s="79">
        <v>30</v>
      </c>
      <c r="B69" s="83">
        <f>+'Current Spreads by Qtr'!C69-'Current Spreads by Qtr'!B69</f>
        <v>14.125260521934706</v>
      </c>
      <c r="C69" s="83">
        <f>+'Current Spreads by Qtr'!D69-'Current Spreads by Qtr'!C69</f>
        <v>-9.3461250000000007</v>
      </c>
      <c r="D69" s="83">
        <f>+'Current Spreads by Qtr'!E69-'Current Spreads by Qtr'!D69</f>
        <v>23.542117647058831</v>
      </c>
      <c r="E69" s="83">
        <f>+'Current Spreads by Qtr'!F69-'Current Spreads by Qtr'!E69</f>
        <v>12.868823529411742</v>
      </c>
      <c r="F69" s="83">
        <f>+'Current Spreads by Qtr'!G69-'Current Spreads by Qtr'!F69</f>
        <v>11.984558823529426</v>
      </c>
      <c r="G69" s="83">
        <f>+'Current Spreads by Qtr'!H69-'Current Spreads by Qtr'!G69</f>
        <v>20.654499999999985</v>
      </c>
      <c r="H69" s="83">
        <f>+'Current Spreads by Qtr'!I69-'Current Spreads by Qtr'!H69</f>
        <v>-34.970749999999953</v>
      </c>
      <c r="I69" s="83">
        <f>+'Current Spreads by Qtr'!J69-'Current Spreads by Qtr'!I69</f>
        <v>-2.9737499999999955</v>
      </c>
    </row>
    <row r="70" spans="1:9" x14ac:dyDescent="0.25">
      <c r="H70" s="3"/>
      <c r="I70" s="3"/>
    </row>
    <row r="71" spans="1:9" x14ac:dyDescent="0.25">
      <c r="H71" s="3"/>
      <c r="I71" s="3"/>
    </row>
    <row r="72" spans="1:9" x14ac:dyDescent="0.25">
      <c r="A72" s="3" t="s">
        <v>57</v>
      </c>
      <c r="H72" s="3"/>
      <c r="I72" s="3"/>
    </row>
    <row r="73" spans="1:9" x14ac:dyDescent="0.25">
      <c r="A73" s="77" t="s">
        <v>52</v>
      </c>
      <c r="B73" s="78"/>
      <c r="C73" s="31"/>
      <c r="D73" s="31"/>
      <c r="E73" s="31"/>
      <c r="H73" s="3"/>
      <c r="I73" s="3"/>
    </row>
    <row r="74" spans="1:9" ht="45" x14ac:dyDescent="0.25">
      <c r="A74" s="28" t="s">
        <v>51</v>
      </c>
      <c r="B74" s="113" t="str">
        <f>+B39</f>
        <v>12/31/2014 less 9/30/2014</v>
      </c>
      <c r="C74" s="113" t="str">
        <f t="shared" ref="C74:G74" si="2">+C39</f>
        <v>3/31/2015 less 12/31/2014</v>
      </c>
      <c r="D74" s="113" t="str">
        <f t="shared" si="2"/>
        <v>6/30/2015 less 3/31/2015</v>
      </c>
      <c r="E74" s="113" t="str">
        <f t="shared" si="2"/>
        <v>9/30/2015 less 6/30/2015</v>
      </c>
      <c r="F74" s="113" t="str">
        <f t="shared" si="2"/>
        <v>12/31/2015 less 9/30/2015</v>
      </c>
      <c r="G74" s="113" t="str">
        <f t="shared" si="2"/>
        <v>3/31/2016 less 12/31/2015</v>
      </c>
      <c r="H74" s="113" t="str">
        <f t="shared" ref="H74:I74" si="3">+H39</f>
        <v>6/30/2016 less 3/31/2016</v>
      </c>
      <c r="I74" s="113" t="str">
        <f t="shared" si="3"/>
        <v>9/30/2016 less 6/30/2016</v>
      </c>
    </row>
    <row r="75" spans="1:9" x14ac:dyDescent="0.25">
      <c r="A75" s="79">
        <v>1</v>
      </c>
      <c r="B75" s="83">
        <f>+'Current Spreads by Qtr'!C75-'Current Spreads by Qtr'!B75</f>
        <v>14.562261717013214</v>
      </c>
      <c r="C75" s="83">
        <f>+'Current Spreads by Qtr'!D75-'Current Spreads by Qtr'!C75</f>
        <v>39.210000000000008</v>
      </c>
      <c r="D75" s="83">
        <f>+'Current Spreads by Qtr'!E75-'Current Spreads by Qtr'!D75</f>
        <v>-33.07</v>
      </c>
      <c r="E75" s="83">
        <f>+'Current Spreads by Qtr'!F75-'Current Spreads by Qtr'!E75</f>
        <v>17.925000000000004</v>
      </c>
      <c r="F75" s="83">
        <f>+'Current Spreads by Qtr'!G75-'Current Spreads by Qtr'!F75</f>
        <v>-0.86500000000000909</v>
      </c>
      <c r="G75" s="83">
        <f>+'Current Spreads by Qtr'!H75-'Current Spreads by Qtr'!G75</f>
        <v>8.7949999999999875</v>
      </c>
      <c r="H75" s="83">
        <f>+'Current Spreads by Qtr'!I75-'Current Spreads by Qtr'!H75</f>
        <v>-18.599999999999994</v>
      </c>
      <c r="I75" s="83">
        <f>+'Current Spreads by Qtr'!J75-'Current Spreads by Qtr'!I75</f>
        <v>-1.2450000000000045</v>
      </c>
    </row>
    <row r="76" spans="1:9" x14ac:dyDescent="0.25">
      <c r="A76" s="79">
        <v>2</v>
      </c>
      <c r="B76" s="83">
        <f>+'Current Spreads by Qtr'!C76-'Current Spreads by Qtr'!B76</f>
        <v>14.479456514581535</v>
      </c>
      <c r="C76" s="83">
        <f>+'Current Spreads by Qtr'!D76-'Current Spreads by Qtr'!C76</f>
        <v>40.750000000000007</v>
      </c>
      <c r="D76" s="83">
        <f>+'Current Spreads by Qtr'!E76-'Current Spreads by Qtr'!D76</f>
        <v>-35.42</v>
      </c>
      <c r="E76" s="83">
        <f>+'Current Spreads by Qtr'!F76-'Current Spreads by Qtr'!E76</f>
        <v>18.22</v>
      </c>
      <c r="F76" s="83">
        <f>+'Current Spreads by Qtr'!G76-'Current Spreads by Qtr'!F76</f>
        <v>-0.89000000000000057</v>
      </c>
      <c r="G76" s="83">
        <f>+'Current Spreads by Qtr'!H76-'Current Spreads by Qtr'!G76</f>
        <v>11.289999999999992</v>
      </c>
      <c r="H76" s="83">
        <f>+'Current Spreads by Qtr'!I76-'Current Spreads by Qtr'!H76</f>
        <v>-19.329999999999998</v>
      </c>
      <c r="I76" s="83">
        <f>+'Current Spreads by Qtr'!J76-'Current Spreads by Qtr'!I76</f>
        <v>-3.730000000000004</v>
      </c>
    </row>
    <row r="77" spans="1:9" x14ac:dyDescent="0.25">
      <c r="A77" s="79">
        <v>3</v>
      </c>
      <c r="B77" s="83">
        <f>+'Current Spreads by Qtr'!C77-'Current Spreads by Qtr'!B77</f>
        <v>14.396651312149856</v>
      </c>
      <c r="C77" s="83">
        <f>+'Current Spreads by Qtr'!D77-'Current Spreads by Qtr'!C77</f>
        <v>42.290000000000006</v>
      </c>
      <c r="D77" s="83">
        <f>+'Current Spreads by Qtr'!E77-'Current Spreads by Qtr'!D77</f>
        <v>-37.769999999999996</v>
      </c>
      <c r="E77" s="83">
        <f>+'Current Spreads by Qtr'!F77-'Current Spreads by Qtr'!E77</f>
        <v>18.514999999999986</v>
      </c>
      <c r="F77" s="83">
        <f>+'Current Spreads by Qtr'!G77-'Current Spreads by Qtr'!F77</f>
        <v>-0.91499999999999204</v>
      </c>
      <c r="G77" s="83">
        <f>+'Current Spreads by Qtr'!H77-'Current Spreads by Qtr'!G77</f>
        <v>13.784999999999997</v>
      </c>
      <c r="H77" s="83">
        <f>+'Current Spreads by Qtr'!I77-'Current Spreads by Qtr'!H77</f>
        <v>-20.060000000000002</v>
      </c>
      <c r="I77" s="83">
        <f>+'Current Spreads by Qtr'!J77-'Current Spreads by Qtr'!I77</f>
        <v>-6.2150000000000034</v>
      </c>
    </row>
    <row r="78" spans="1:9" x14ac:dyDescent="0.25">
      <c r="A78" s="79">
        <v>4</v>
      </c>
      <c r="B78" s="83">
        <f>+'Current Spreads by Qtr'!C78-'Current Spreads by Qtr'!B78</f>
        <v>14.313846109718163</v>
      </c>
      <c r="C78" s="83">
        <f>+'Current Spreads by Qtr'!D78-'Current Spreads by Qtr'!C78</f>
        <v>43.830000000000013</v>
      </c>
      <c r="D78" s="83">
        <f>+'Current Spreads by Qtr'!E78-'Current Spreads by Qtr'!D78</f>
        <v>-40.120000000000005</v>
      </c>
      <c r="E78" s="83">
        <f>+'Current Spreads by Qtr'!F78-'Current Spreads by Qtr'!E78</f>
        <v>18.810000000000002</v>
      </c>
      <c r="F78" s="83">
        <f>+'Current Spreads by Qtr'!G78-'Current Spreads by Qtr'!F78</f>
        <v>-0.93999999999999773</v>
      </c>
      <c r="G78" s="83">
        <f>+'Current Spreads by Qtr'!H78-'Current Spreads by Qtr'!G78</f>
        <v>16.28</v>
      </c>
      <c r="H78" s="83">
        <f>+'Current Spreads by Qtr'!I78-'Current Spreads by Qtr'!H78</f>
        <v>-20.790000000000006</v>
      </c>
      <c r="I78" s="83">
        <f>+'Current Spreads by Qtr'!J78-'Current Spreads by Qtr'!I78</f>
        <v>-8.7000000000000028</v>
      </c>
    </row>
    <row r="79" spans="1:9" x14ac:dyDescent="0.25">
      <c r="A79" s="79">
        <v>5</v>
      </c>
      <c r="B79" s="83">
        <f>+'Current Spreads by Qtr'!C79-'Current Spreads by Qtr'!B79</f>
        <v>14.23104090728647</v>
      </c>
      <c r="C79" s="83">
        <f>+'Current Spreads by Qtr'!D79-'Current Spreads by Qtr'!C79</f>
        <v>43.855000000000018</v>
      </c>
      <c r="D79" s="83">
        <f>+'Current Spreads by Qtr'!E79-'Current Spreads by Qtr'!D79</f>
        <v>-41.885000000000005</v>
      </c>
      <c r="E79" s="83">
        <f>+'Current Spreads by Qtr'!F79-'Current Spreads by Qtr'!E79</f>
        <v>21.065000000000012</v>
      </c>
      <c r="F79" s="83">
        <f>+'Current Spreads by Qtr'!G79-'Current Spreads by Qtr'!F79</f>
        <v>-1.9050000000000011</v>
      </c>
      <c r="G79" s="83">
        <f>+'Current Spreads by Qtr'!H79-'Current Spreads by Qtr'!G79</f>
        <v>16.039999999999992</v>
      </c>
      <c r="H79" s="83">
        <f>+'Current Spreads by Qtr'!I79-'Current Spreads by Qtr'!H79</f>
        <v>-22.435000000000002</v>
      </c>
      <c r="I79" s="83">
        <f>+'Current Spreads by Qtr'!J79-'Current Spreads by Qtr'!I79</f>
        <v>-9.7199999999999989</v>
      </c>
    </row>
    <row r="80" spans="1:9" x14ac:dyDescent="0.25">
      <c r="A80" s="79">
        <v>6</v>
      </c>
      <c r="B80" s="83">
        <f>+'Current Spreads by Qtr'!C80-'Current Spreads by Qtr'!B80</f>
        <v>14.148235704854798</v>
      </c>
      <c r="C80" s="83">
        <f>+'Current Spreads by Qtr'!D80-'Current Spreads by Qtr'!C80</f>
        <v>43.88000000000001</v>
      </c>
      <c r="D80" s="83">
        <f>+'Current Spreads by Qtr'!E80-'Current Spreads by Qtr'!D80</f>
        <v>-43.650000000000006</v>
      </c>
      <c r="E80" s="83">
        <f>+'Current Spreads by Qtr'!F80-'Current Spreads by Qtr'!E80</f>
        <v>23.320000000000007</v>
      </c>
      <c r="F80" s="83">
        <f>+'Current Spreads by Qtr'!G80-'Current Spreads by Qtr'!F80</f>
        <v>-2.8700000000000045</v>
      </c>
      <c r="G80" s="83">
        <f>+'Current Spreads by Qtr'!H80-'Current Spreads by Qtr'!G80</f>
        <v>15.799999999999997</v>
      </c>
      <c r="H80" s="83">
        <f>+'Current Spreads by Qtr'!I80-'Current Spreads by Qtr'!H80</f>
        <v>-24.08</v>
      </c>
      <c r="I80" s="83">
        <f>+'Current Spreads by Qtr'!J80-'Current Spreads by Qtr'!I80</f>
        <v>-10.739999999999995</v>
      </c>
    </row>
    <row r="81" spans="1:9" x14ac:dyDescent="0.25">
      <c r="A81" s="79">
        <v>7</v>
      </c>
      <c r="B81" s="83">
        <f>+'Current Spreads by Qtr'!C81-'Current Spreads by Qtr'!B81</f>
        <v>14.458073517251549</v>
      </c>
      <c r="C81" s="83">
        <f>+'Current Spreads by Qtr'!D81-'Current Spreads by Qtr'!C81</f>
        <v>39.38333333333334</v>
      </c>
      <c r="D81" s="83">
        <f>+'Current Spreads by Qtr'!E81-'Current Spreads by Qtr'!D81</f>
        <v>-38.526666666666671</v>
      </c>
      <c r="E81" s="83">
        <f>+'Current Spreads by Qtr'!F81-'Current Spreads by Qtr'!E81</f>
        <v>23.723333333333343</v>
      </c>
      <c r="F81" s="83">
        <f>+'Current Spreads by Qtr'!G81-'Current Spreads by Qtr'!F81</f>
        <v>-3.4733333333333434</v>
      </c>
      <c r="G81" s="83">
        <f>+'Current Spreads by Qtr'!H81-'Current Spreads by Qtr'!G81</f>
        <v>15.400000000000006</v>
      </c>
      <c r="H81" s="83">
        <f>+'Current Spreads by Qtr'!I81-'Current Spreads by Qtr'!H81</f>
        <v>-23.646666666666675</v>
      </c>
      <c r="I81" s="83">
        <f>+'Current Spreads by Qtr'!J81-'Current Spreads by Qtr'!I81</f>
        <v>-9.8566666666666691</v>
      </c>
    </row>
    <row r="82" spans="1:9" x14ac:dyDescent="0.25">
      <c r="A82" s="79">
        <v>8</v>
      </c>
      <c r="B82" s="83">
        <f>+'Current Spreads by Qtr'!C82-'Current Spreads by Qtr'!B82</f>
        <v>14.767911329648285</v>
      </c>
      <c r="C82" s="83">
        <f>+'Current Spreads by Qtr'!D82-'Current Spreads by Qtr'!C82</f>
        <v>34.886666666666684</v>
      </c>
      <c r="D82" s="83">
        <f>+'Current Spreads by Qtr'!E82-'Current Spreads by Qtr'!D82</f>
        <v>-33.40333333333335</v>
      </c>
      <c r="E82" s="83">
        <f>+'Current Spreads by Qtr'!F82-'Current Spreads by Qtr'!E82</f>
        <v>24.126666666666679</v>
      </c>
      <c r="F82" s="83">
        <f>+'Current Spreads by Qtr'!G82-'Current Spreads by Qtr'!F82</f>
        <v>-4.076666666666668</v>
      </c>
      <c r="G82" s="83">
        <f>+'Current Spreads by Qtr'!H82-'Current Spreads by Qtr'!G82</f>
        <v>14.999999999999986</v>
      </c>
      <c r="H82" s="83">
        <f>+'Current Spreads by Qtr'!I82-'Current Spreads by Qtr'!H82</f>
        <v>-23.213333333333324</v>
      </c>
      <c r="I82" s="83">
        <f>+'Current Spreads by Qtr'!J82-'Current Spreads by Qtr'!I82</f>
        <v>-8.9733333333333292</v>
      </c>
    </row>
    <row r="83" spans="1:9" x14ac:dyDescent="0.25">
      <c r="A83" s="79">
        <v>9</v>
      </c>
      <c r="B83" s="83">
        <f>+'Current Spreads by Qtr'!C83-'Current Spreads by Qtr'!B83</f>
        <v>15.077749142045036</v>
      </c>
      <c r="C83" s="83">
        <f>+'Current Spreads by Qtr'!D83-'Current Spreads by Qtr'!C83</f>
        <v>30.390000000000015</v>
      </c>
      <c r="D83" s="83">
        <f>+'Current Spreads by Qtr'!E83-'Current Spreads by Qtr'!D83</f>
        <v>-28.280000000000015</v>
      </c>
      <c r="E83" s="83">
        <f>+'Current Spreads by Qtr'!F83-'Current Spreads by Qtr'!E83</f>
        <v>24.530000000000015</v>
      </c>
      <c r="F83" s="83">
        <f>+'Current Spreads by Qtr'!G83-'Current Spreads by Qtr'!F83</f>
        <v>-4.6800000000000068</v>
      </c>
      <c r="G83" s="83">
        <f>+'Current Spreads by Qtr'!H83-'Current Spreads by Qtr'!G83</f>
        <v>14.599999999999994</v>
      </c>
      <c r="H83" s="83">
        <f>+'Current Spreads by Qtr'!I83-'Current Spreads by Qtr'!H83</f>
        <v>-22.78</v>
      </c>
      <c r="I83" s="83">
        <f>+'Current Spreads by Qtr'!J83-'Current Spreads by Qtr'!I83</f>
        <v>-8.0900000000000034</v>
      </c>
    </row>
    <row r="84" spans="1:9" x14ac:dyDescent="0.25">
      <c r="A84" s="79">
        <v>10</v>
      </c>
      <c r="B84" s="83">
        <f>+'Current Spreads by Qtr'!C84-'Current Spreads by Qtr'!B84</f>
        <v>15.488030593171814</v>
      </c>
      <c r="C84" s="83">
        <f>+'Current Spreads by Qtr'!D84-'Current Spreads by Qtr'!C84</f>
        <v>28.732666666666674</v>
      </c>
      <c r="D84" s="83">
        <f>+'Current Spreads by Qtr'!E84-'Current Spreads by Qtr'!D84</f>
        <v>-26.03133333333335</v>
      </c>
      <c r="E84" s="83">
        <f>+'Current Spreads by Qtr'!F84-'Current Spreads by Qtr'!E84</f>
        <v>24.002666666666698</v>
      </c>
      <c r="F84" s="83">
        <f>+'Current Spreads by Qtr'!G84-'Current Spreads by Qtr'!F84</f>
        <v>-4.117333333333363</v>
      </c>
      <c r="G84" s="83">
        <f>+'Current Spreads by Qtr'!H84-'Current Spreads by Qtr'!G84</f>
        <v>14.996000000000009</v>
      </c>
      <c r="H84" s="83">
        <f>+'Current Spreads by Qtr'!I84-'Current Spreads by Qtr'!H84</f>
        <v>-22.964666666666659</v>
      </c>
      <c r="I84" s="83">
        <f>+'Current Spreads by Qtr'!J84-'Current Spreads by Qtr'!I84</f>
        <v>-8.0306666666666757</v>
      </c>
    </row>
    <row r="85" spans="1:9" x14ac:dyDescent="0.25">
      <c r="A85" s="79">
        <v>11</v>
      </c>
      <c r="B85" s="83">
        <f>+'Current Spreads by Qtr'!C85-'Current Spreads by Qtr'!B85</f>
        <v>15.898312044298578</v>
      </c>
      <c r="C85" s="83">
        <f>+'Current Spreads by Qtr'!D85-'Current Spreads by Qtr'!C85</f>
        <v>27.075333333333347</v>
      </c>
      <c r="D85" s="83">
        <f>+'Current Spreads by Qtr'!E85-'Current Spreads by Qtr'!D85</f>
        <v>-23.782666666666671</v>
      </c>
      <c r="E85" s="83">
        <f>+'Current Spreads by Qtr'!F85-'Current Spreads by Qtr'!E85</f>
        <v>23.475333333333339</v>
      </c>
      <c r="F85" s="83">
        <f>+'Current Spreads by Qtr'!G85-'Current Spreads by Qtr'!F85</f>
        <v>-3.5546666666666624</v>
      </c>
      <c r="G85" s="83">
        <f>+'Current Spreads by Qtr'!H85-'Current Spreads by Qtr'!G85</f>
        <v>15.391999999999996</v>
      </c>
      <c r="H85" s="83">
        <f>+'Current Spreads by Qtr'!I85-'Current Spreads by Qtr'!H85</f>
        <v>-23.149333333333345</v>
      </c>
      <c r="I85" s="83">
        <f>+'Current Spreads by Qtr'!J85-'Current Spreads by Qtr'!I85</f>
        <v>-7.9713333333333338</v>
      </c>
    </row>
    <row r="86" spans="1:9" x14ac:dyDescent="0.25">
      <c r="A86" s="79">
        <v>12</v>
      </c>
      <c r="B86" s="83">
        <f>+'Current Spreads by Qtr'!C86-'Current Spreads by Qtr'!B86</f>
        <v>16.308593495425342</v>
      </c>
      <c r="C86" s="83">
        <f>+'Current Spreads by Qtr'!D86-'Current Spreads by Qtr'!C86</f>
        <v>25.418000000000006</v>
      </c>
      <c r="D86" s="83">
        <f>+'Current Spreads by Qtr'!E86-'Current Spreads by Qtr'!D86</f>
        <v>-21.534000000000006</v>
      </c>
      <c r="E86" s="83">
        <f>+'Current Spreads by Qtr'!F86-'Current Spreads by Qtr'!E86</f>
        <v>22.948000000000022</v>
      </c>
      <c r="F86" s="83">
        <f>+'Current Spreads by Qtr'!G86-'Current Spreads by Qtr'!F86</f>
        <v>-2.9920000000000186</v>
      </c>
      <c r="G86" s="83">
        <f>+'Current Spreads by Qtr'!H86-'Current Spreads by Qtr'!G86</f>
        <v>15.788000000000011</v>
      </c>
      <c r="H86" s="83">
        <f>+'Current Spreads by Qtr'!I86-'Current Spreads by Qtr'!H86</f>
        <v>-23.334000000000003</v>
      </c>
      <c r="I86" s="83">
        <f>+'Current Spreads by Qtr'!J86-'Current Spreads by Qtr'!I86</f>
        <v>-7.9120000000000061</v>
      </c>
    </row>
    <row r="87" spans="1:9" x14ac:dyDescent="0.25">
      <c r="A87" s="79">
        <v>13</v>
      </c>
      <c r="B87" s="83">
        <f>+'Current Spreads by Qtr'!C87-'Current Spreads by Qtr'!B87</f>
        <v>16.71887494655212</v>
      </c>
      <c r="C87" s="83">
        <f>+'Current Spreads by Qtr'!D87-'Current Spreads by Qtr'!C87</f>
        <v>23.760666666666665</v>
      </c>
      <c r="D87" s="83">
        <f>+'Current Spreads by Qtr'!E87-'Current Spreads by Qtr'!D87</f>
        <v>-19.285333333333341</v>
      </c>
      <c r="E87" s="83">
        <f>+'Current Spreads by Qtr'!F87-'Current Spreads by Qtr'!E87</f>
        <v>22.420666666666676</v>
      </c>
      <c r="F87" s="83">
        <f>+'Current Spreads by Qtr'!G87-'Current Spreads by Qtr'!F87</f>
        <v>-2.4293333333333464</v>
      </c>
      <c r="G87" s="83">
        <f>+'Current Spreads by Qtr'!H87-'Current Spreads by Qtr'!G87</f>
        <v>16.183999999999997</v>
      </c>
      <c r="H87" s="83">
        <f>+'Current Spreads by Qtr'!I87-'Current Spreads by Qtr'!H87</f>
        <v>-23.518666666666661</v>
      </c>
      <c r="I87" s="83">
        <f>+'Current Spreads by Qtr'!J87-'Current Spreads by Qtr'!I87</f>
        <v>-7.8526666666666642</v>
      </c>
    </row>
    <row r="88" spans="1:9" x14ac:dyDescent="0.25">
      <c r="A88" s="79">
        <v>14</v>
      </c>
      <c r="B88" s="83">
        <f>+'Current Spreads by Qtr'!C88-'Current Spreads by Qtr'!B88</f>
        <v>17.129156397678884</v>
      </c>
      <c r="C88" s="83">
        <f>+'Current Spreads by Qtr'!D88-'Current Spreads by Qtr'!C88</f>
        <v>22.103333333333339</v>
      </c>
      <c r="D88" s="83">
        <f>+'Current Spreads by Qtr'!E88-'Current Spreads by Qtr'!D88</f>
        <v>-17.036666666666662</v>
      </c>
      <c r="E88" s="83">
        <f>+'Current Spreads by Qtr'!F88-'Current Spreads by Qtr'!E88</f>
        <v>21.893333333333345</v>
      </c>
      <c r="F88" s="83">
        <f>+'Current Spreads by Qtr'!G88-'Current Spreads by Qtr'!F88</f>
        <v>-1.8666666666666742</v>
      </c>
      <c r="G88" s="83">
        <f>+'Current Spreads by Qtr'!H88-'Current Spreads by Qtr'!G88</f>
        <v>16.579999999999984</v>
      </c>
      <c r="H88" s="83">
        <f>+'Current Spreads by Qtr'!I88-'Current Spreads by Qtr'!H88</f>
        <v>-23.703333333333319</v>
      </c>
      <c r="I88" s="83">
        <f>+'Current Spreads by Qtr'!J88-'Current Spreads by Qtr'!I88</f>
        <v>-7.7933333333333508</v>
      </c>
    </row>
    <row r="89" spans="1:9" x14ac:dyDescent="0.25">
      <c r="A89" s="79">
        <v>15</v>
      </c>
      <c r="B89" s="83">
        <f>+'Current Spreads by Qtr'!C89-'Current Spreads by Qtr'!B89</f>
        <v>17.539437848805647</v>
      </c>
      <c r="C89" s="83">
        <f>+'Current Spreads by Qtr'!D89-'Current Spreads by Qtr'!C89</f>
        <v>20.445999999999998</v>
      </c>
      <c r="D89" s="83">
        <f>+'Current Spreads by Qtr'!E89-'Current Spreads by Qtr'!D89</f>
        <v>-14.788000000000011</v>
      </c>
      <c r="E89" s="83">
        <f>+'Current Spreads by Qtr'!F89-'Current Spreads by Qtr'!E89</f>
        <v>21.366000000000014</v>
      </c>
      <c r="F89" s="83">
        <f>+'Current Spreads by Qtr'!G89-'Current Spreads by Qtr'!F89</f>
        <v>-1.304000000000002</v>
      </c>
      <c r="G89" s="83">
        <f>+'Current Spreads by Qtr'!H89-'Current Spreads by Qtr'!G89</f>
        <v>16.975999999999999</v>
      </c>
      <c r="H89" s="83">
        <f>+'Current Spreads by Qtr'!I89-'Current Spreads by Qtr'!H89</f>
        <v>-23.888000000000005</v>
      </c>
      <c r="I89" s="83">
        <f>+'Current Spreads by Qtr'!J89-'Current Spreads by Qtr'!I89</f>
        <v>-7.7339999999999804</v>
      </c>
    </row>
    <row r="90" spans="1:9" x14ac:dyDescent="0.25">
      <c r="A90" s="79">
        <v>16</v>
      </c>
      <c r="B90" s="83">
        <f>+'Current Spreads by Qtr'!C90-'Current Spreads by Qtr'!B90</f>
        <v>17.949719299932411</v>
      </c>
      <c r="C90" s="83">
        <f>+'Current Spreads by Qtr'!D90-'Current Spreads by Qtr'!C90</f>
        <v>18.7886666666667</v>
      </c>
      <c r="D90" s="83">
        <f>+'Current Spreads by Qtr'!E90-'Current Spreads by Qtr'!D90</f>
        <v>-12.53933333333336</v>
      </c>
      <c r="E90" s="83">
        <f>+'Current Spreads by Qtr'!F90-'Current Spreads by Qtr'!E90</f>
        <v>20.838666666666683</v>
      </c>
      <c r="F90" s="83">
        <f>+'Current Spreads by Qtr'!G90-'Current Spreads by Qtr'!F90</f>
        <v>-0.74133333333335827</v>
      </c>
      <c r="G90" s="83">
        <f>+'Current Spreads by Qtr'!H90-'Current Spreads by Qtr'!G90</f>
        <v>17.372000000000014</v>
      </c>
      <c r="H90" s="83">
        <f>+'Current Spreads by Qtr'!I90-'Current Spreads by Qtr'!H90</f>
        <v>-24.072666666666663</v>
      </c>
      <c r="I90" s="83">
        <f>+'Current Spreads by Qtr'!J90-'Current Spreads by Qtr'!I90</f>
        <v>-7.674666666666667</v>
      </c>
    </row>
    <row r="91" spans="1:9" x14ac:dyDescent="0.25">
      <c r="A91" s="79">
        <v>17</v>
      </c>
      <c r="B91" s="83">
        <f>+'Current Spreads by Qtr'!C91-'Current Spreads by Qtr'!B91</f>
        <v>18.360000751059204</v>
      </c>
      <c r="C91" s="83">
        <f>+'Current Spreads by Qtr'!D91-'Current Spreads by Qtr'!C91</f>
        <v>17.131333333333345</v>
      </c>
      <c r="D91" s="83">
        <f>+'Current Spreads by Qtr'!E91-'Current Spreads by Qtr'!D91</f>
        <v>-10.290666666666681</v>
      </c>
      <c r="E91" s="83">
        <f>+'Current Spreads by Qtr'!F91-'Current Spreads by Qtr'!E91</f>
        <v>20.311333333333323</v>
      </c>
      <c r="F91" s="83">
        <f>+'Current Spreads by Qtr'!G91-'Current Spreads by Qtr'!F91</f>
        <v>-0.17866666666665765</v>
      </c>
      <c r="G91" s="83">
        <f>+'Current Spreads by Qtr'!H91-'Current Spreads by Qtr'!G91</f>
        <v>17.768000000000001</v>
      </c>
      <c r="H91" s="83">
        <f>+'Current Spreads by Qtr'!I91-'Current Spreads by Qtr'!H91</f>
        <v>-24.257333333333349</v>
      </c>
      <c r="I91" s="83">
        <f>+'Current Spreads by Qtr'!J91-'Current Spreads by Qtr'!I91</f>
        <v>-7.6153333333333251</v>
      </c>
    </row>
    <row r="92" spans="1:9" x14ac:dyDescent="0.25">
      <c r="A92" s="79">
        <v>18</v>
      </c>
      <c r="B92" s="83">
        <f>+'Current Spreads by Qtr'!C92-'Current Spreads by Qtr'!B92</f>
        <v>18.770282202185967</v>
      </c>
      <c r="C92" s="83">
        <f>+'Current Spreads by Qtr'!D92-'Current Spreads by Qtr'!C92</f>
        <v>15.474000000000018</v>
      </c>
      <c r="D92" s="83">
        <f>+'Current Spreads by Qtr'!E92-'Current Spreads by Qtr'!D92</f>
        <v>-8.04200000000003</v>
      </c>
      <c r="E92" s="83">
        <f>+'Current Spreads by Qtr'!F92-'Current Spreads by Qtr'!E92</f>
        <v>19.78400000000002</v>
      </c>
      <c r="F92" s="83">
        <f>+'Current Spreads by Qtr'!G92-'Current Spreads by Qtr'!F92</f>
        <v>0.38399999999998613</v>
      </c>
      <c r="G92" s="83">
        <f>+'Current Spreads by Qtr'!H92-'Current Spreads by Qtr'!G92</f>
        <v>18.164000000000016</v>
      </c>
      <c r="H92" s="83">
        <f>+'Current Spreads by Qtr'!I92-'Current Spreads by Qtr'!H92</f>
        <v>-24.442000000000007</v>
      </c>
      <c r="I92" s="83">
        <f>+'Current Spreads by Qtr'!J92-'Current Spreads by Qtr'!I92</f>
        <v>-7.5560000000000116</v>
      </c>
    </row>
    <row r="93" spans="1:9" x14ac:dyDescent="0.25">
      <c r="A93" s="79">
        <v>19</v>
      </c>
      <c r="B93" s="83">
        <f>+'Current Spreads by Qtr'!C93-'Current Spreads by Qtr'!B93</f>
        <v>19.180563653312731</v>
      </c>
      <c r="C93" s="83">
        <f>+'Current Spreads by Qtr'!D93-'Current Spreads by Qtr'!C93</f>
        <v>13.816666666666691</v>
      </c>
      <c r="D93" s="83">
        <f>+'Current Spreads by Qtr'!E93-'Current Spreads by Qtr'!D93</f>
        <v>-5.7933333333333508</v>
      </c>
      <c r="E93" s="83">
        <f>+'Current Spreads by Qtr'!F93-'Current Spreads by Qtr'!E93</f>
        <v>19.256666666666661</v>
      </c>
      <c r="F93" s="83">
        <f>+'Current Spreads by Qtr'!G93-'Current Spreads by Qtr'!F93</f>
        <v>0.94666666666665833</v>
      </c>
      <c r="G93" s="83">
        <f>+'Current Spreads by Qtr'!H93-'Current Spreads by Qtr'!G93</f>
        <v>18.560000000000002</v>
      </c>
      <c r="H93" s="83">
        <f>+'Current Spreads by Qtr'!I93-'Current Spreads by Qtr'!H93</f>
        <v>-24.626666666666665</v>
      </c>
      <c r="I93" s="83">
        <f>+'Current Spreads by Qtr'!J93-'Current Spreads by Qtr'!I93</f>
        <v>-7.4966666666666413</v>
      </c>
    </row>
    <row r="94" spans="1:9" x14ac:dyDescent="0.25">
      <c r="A94" s="79">
        <v>20</v>
      </c>
      <c r="B94" s="83">
        <f>+'Current Spreads by Qtr'!C94-'Current Spreads by Qtr'!B94</f>
        <v>19.590845104439509</v>
      </c>
      <c r="C94" s="83">
        <f>+'Current Spreads by Qtr'!D94-'Current Spreads by Qtr'!C94</f>
        <v>12.159333333333336</v>
      </c>
      <c r="D94" s="83">
        <f>+'Current Spreads by Qtr'!E94-'Current Spreads by Qtr'!D94</f>
        <v>-3.5446666666666715</v>
      </c>
      <c r="E94" s="83">
        <f>+'Current Spreads by Qtr'!F94-'Current Spreads by Qtr'!E94</f>
        <v>18.729333333333329</v>
      </c>
      <c r="F94" s="83">
        <f>+'Current Spreads by Qtr'!G94-'Current Spreads by Qtr'!F94</f>
        <v>1.5093333333333021</v>
      </c>
      <c r="G94" s="83">
        <f>+'Current Spreads by Qtr'!H94-'Current Spreads by Qtr'!G94</f>
        <v>18.956000000000017</v>
      </c>
      <c r="H94" s="83">
        <f>+'Current Spreads by Qtr'!I94-'Current Spreads by Qtr'!H94</f>
        <v>-24.811333333333323</v>
      </c>
      <c r="I94" s="83">
        <f>+'Current Spreads by Qtr'!J94-'Current Spreads by Qtr'!I94</f>
        <v>-7.4373333333333278</v>
      </c>
    </row>
    <row r="95" spans="1:9" x14ac:dyDescent="0.25">
      <c r="A95" s="79">
        <v>21</v>
      </c>
      <c r="B95" s="83">
        <f>+'Current Spreads by Qtr'!C95-'Current Spreads by Qtr'!B95</f>
        <v>20.001126555566273</v>
      </c>
      <c r="C95" s="83">
        <f>+'Current Spreads by Qtr'!D95-'Current Spreads by Qtr'!C95</f>
        <v>10.50200000000001</v>
      </c>
      <c r="D95" s="83">
        <f>+'Current Spreads by Qtr'!E95-'Current Spreads by Qtr'!D95</f>
        <v>-1.2960000000000207</v>
      </c>
      <c r="E95" s="83">
        <f>+'Current Spreads by Qtr'!F95-'Current Spreads by Qtr'!E95</f>
        <v>18.202000000000027</v>
      </c>
      <c r="F95" s="83">
        <f>+'Current Spreads by Qtr'!G95-'Current Spreads by Qtr'!F95</f>
        <v>2.0719999999999743</v>
      </c>
      <c r="G95" s="83">
        <f>+'Current Spreads by Qtr'!H95-'Current Spreads by Qtr'!G95</f>
        <v>19.352000000000004</v>
      </c>
      <c r="H95" s="83">
        <f>+'Current Spreads by Qtr'!I95-'Current Spreads by Qtr'!H95</f>
        <v>-24.995999999999981</v>
      </c>
      <c r="I95" s="83">
        <f>+'Current Spreads by Qtr'!J95-'Current Spreads by Qtr'!I95</f>
        <v>-7.3780000000000143</v>
      </c>
    </row>
    <row r="96" spans="1:9" x14ac:dyDescent="0.25">
      <c r="A96" s="79">
        <v>22</v>
      </c>
      <c r="B96" s="83">
        <f>+'Current Spreads by Qtr'!C96-'Current Spreads by Qtr'!B96</f>
        <v>20.411408006693037</v>
      </c>
      <c r="C96" s="83">
        <f>+'Current Spreads by Qtr'!D96-'Current Spreads by Qtr'!C96</f>
        <v>8.8446666666666829</v>
      </c>
      <c r="D96" s="83">
        <f>+'Current Spreads by Qtr'!E96-'Current Spreads by Qtr'!D96</f>
        <v>0.95266666666665856</v>
      </c>
      <c r="E96" s="83">
        <f>+'Current Spreads by Qtr'!F96-'Current Spreads by Qtr'!E96</f>
        <v>17.674666666666667</v>
      </c>
      <c r="F96" s="83">
        <f>+'Current Spreads by Qtr'!G96-'Current Spreads by Qtr'!F96</f>
        <v>2.6346666666666465</v>
      </c>
      <c r="G96" s="83">
        <f>+'Current Spreads by Qtr'!H96-'Current Spreads by Qtr'!G96</f>
        <v>19.748000000000019</v>
      </c>
      <c r="H96" s="83">
        <f>+'Current Spreads by Qtr'!I96-'Current Spreads by Qtr'!H96</f>
        <v>-25.180666666666667</v>
      </c>
      <c r="I96" s="83">
        <f>+'Current Spreads by Qtr'!J96-'Current Spreads by Qtr'!I96</f>
        <v>-7.318666666666644</v>
      </c>
    </row>
    <row r="97" spans="1:9" x14ac:dyDescent="0.25">
      <c r="A97" s="79">
        <v>23</v>
      </c>
      <c r="B97" s="83">
        <f>+'Current Spreads by Qtr'!C97-'Current Spreads by Qtr'!B97</f>
        <v>20.821689457819787</v>
      </c>
      <c r="C97" s="83">
        <f>+'Current Spreads by Qtr'!D97-'Current Spreads by Qtr'!C97</f>
        <v>7.1873333333333562</v>
      </c>
      <c r="D97" s="83">
        <f>+'Current Spreads by Qtr'!E97-'Current Spreads by Qtr'!D97</f>
        <v>3.2013333333333094</v>
      </c>
      <c r="E97" s="83">
        <f>+'Current Spreads by Qtr'!F97-'Current Spreads by Qtr'!E97</f>
        <v>17.147333333333336</v>
      </c>
      <c r="F97" s="83">
        <f>+'Current Spreads by Qtr'!G97-'Current Spreads by Qtr'!F97</f>
        <v>3.1973333333333471</v>
      </c>
      <c r="G97" s="83">
        <f>+'Current Spreads by Qtr'!H97-'Current Spreads by Qtr'!G97</f>
        <v>20.144000000000005</v>
      </c>
      <c r="H97" s="83">
        <f>+'Current Spreads by Qtr'!I97-'Current Spreads by Qtr'!H97</f>
        <v>-25.365333333333353</v>
      </c>
      <c r="I97" s="83">
        <f>+'Current Spreads by Qtr'!J97-'Current Spreads by Qtr'!I97</f>
        <v>-7.2593333333333021</v>
      </c>
    </row>
    <row r="98" spans="1:9" x14ac:dyDescent="0.25">
      <c r="A98" s="79">
        <v>24</v>
      </c>
      <c r="B98" s="83">
        <f>+'Current Spreads by Qtr'!C98-'Current Spreads by Qtr'!B98</f>
        <v>21.231970908946579</v>
      </c>
      <c r="C98" s="83">
        <f>+'Current Spreads by Qtr'!D98-'Current Spreads by Qtr'!C98</f>
        <v>5.5300000000000011</v>
      </c>
      <c r="D98" s="83">
        <f>+'Current Spreads by Qtr'!E98-'Current Spreads by Qtr'!D98</f>
        <v>5.4499999999999886</v>
      </c>
      <c r="E98" s="83">
        <f>+'Current Spreads by Qtr'!F98-'Current Spreads by Qtr'!E98</f>
        <v>16.620000000000005</v>
      </c>
      <c r="F98" s="83">
        <f>+'Current Spreads by Qtr'!G98-'Current Spreads by Qtr'!F98</f>
        <v>3.7599999999999909</v>
      </c>
      <c r="G98" s="83">
        <f>+'Current Spreads by Qtr'!H98-'Current Spreads by Qtr'!G98</f>
        <v>20.54000000000002</v>
      </c>
      <c r="H98" s="83">
        <f>+'Current Spreads by Qtr'!I98-'Current Spreads by Qtr'!H98</f>
        <v>-25.550000000000011</v>
      </c>
      <c r="I98" s="83">
        <f>+'Current Spreads by Qtr'!J98-'Current Spreads by Qtr'!I98</f>
        <v>-7.1999999999999886</v>
      </c>
    </row>
    <row r="99" spans="1:9" x14ac:dyDescent="0.25">
      <c r="A99" s="79">
        <v>25</v>
      </c>
      <c r="B99" s="83">
        <f>+'Current Spreads by Qtr'!C99-'Current Spreads by Qtr'!B99</f>
        <v>21.642252360073343</v>
      </c>
      <c r="C99" s="83">
        <f>+'Current Spreads by Qtr'!D99-'Current Spreads by Qtr'!C99</f>
        <v>3.8726666666666745</v>
      </c>
      <c r="D99" s="83">
        <f>+'Current Spreads by Qtr'!E99-'Current Spreads by Qtr'!D99</f>
        <v>7.6986666666666679</v>
      </c>
      <c r="E99" s="83">
        <f>+'Current Spreads by Qtr'!F99-'Current Spreads by Qtr'!E99</f>
        <v>16.092666666666673</v>
      </c>
      <c r="F99" s="83">
        <f>+'Current Spreads by Qtr'!G99-'Current Spreads by Qtr'!F99</f>
        <v>4.3226666666666347</v>
      </c>
      <c r="G99" s="83">
        <f>+'Current Spreads by Qtr'!H99-'Current Spreads by Qtr'!G99</f>
        <v>20.936000000000035</v>
      </c>
      <c r="H99" s="83">
        <f>+'Current Spreads by Qtr'!I99-'Current Spreads by Qtr'!H99</f>
        <v>-25.734666666666669</v>
      </c>
      <c r="I99" s="83">
        <f>+'Current Spreads by Qtr'!J99-'Current Spreads by Qtr'!I99</f>
        <v>-7.1406666666666752</v>
      </c>
    </row>
    <row r="100" spans="1:9" x14ac:dyDescent="0.25">
      <c r="A100" s="79">
        <v>26</v>
      </c>
      <c r="B100" s="83">
        <f>+'Current Spreads by Qtr'!C100-'Current Spreads by Qtr'!B100</f>
        <v>22.052533811200135</v>
      </c>
      <c r="C100" s="83">
        <f>+'Current Spreads by Qtr'!D100-'Current Spreads by Qtr'!C100</f>
        <v>2.2153333333333194</v>
      </c>
      <c r="D100" s="83">
        <f>+'Current Spreads by Qtr'!E100-'Current Spreads by Qtr'!D100</f>
        <v>9.9473333333333471</v>
      </c>
      <c r="E100" s="83">
        <f>+'Current Spreads by Qtr'!F100-'Current Spreads by Qtr'!E100</f>
        <v>15.565333333333314</v>
      </c>
      <c r="F100" s="83">
        <f>+'Current Spreads by Qtr'!G100-'Current Spreads by Qtr'!F100</f>
        <v>4.8853333333333069</v>
      </c>
      <c r="G100" s="83">
        <f>+'Current Spreads by Qtr'!H100-'Current Spreads by Qtr'!G100</f>
        <v>21.33200000000005</v>
      </c>
      <c r="H100" s="83">
        <f>+'Current Spreads by Qtr'!I100-'Current Spreads by Qtr'!H100</f>
        <v>-25.919333333333356</v>
      </c>
      <c r="I100" s="83">
        <f>+'Current Spreads by Qtr'!J100-'Current Spreads by Qtr'!I100</f>
        <v>-7.0813333333333333</v>
      </c>
    </row>
    <row r="101" spans="1:9" x14ac:dyDescent="0.25">
      <c r="A101" s="79">
        <v>27</v>
      </c>
      <c r="B101" s="83">
        <f>+'Current Spreads by Qtr'!C101-'Current Spreads by Qtr'!B101</f>
        <v>22.462815262326899</v>
      </c>
      <c r="C101" s="83">
        <f>+'Current Spreads by Qtr'!D101-'Current Spreads by Qtr'!C101</f>
        <v>0.55799999999999272</v>
      </c>
      <c r="D101" s="83">
        <f>+'Current Spreads by Qtr'!E101-'Current Spreads by Qtr'!D101</f>
        <v>12.195999999999998</v>
      </c>
      <c r="E101" s="83">
        <f>+'Current Spreads by Qtr'!F101-'Current Spreads by Qtr'!E101</f>
        <v>15.037999999999982</v>
      </c>
      <c r="F101" s="83">
        <f>+'Current Spreads by Qtr'!G101-'Current Spreads by Qtr'!F101</f>
        <v>5.4480000000000075</v>
      </c>
      <c r="G101" s="83">
        <f>+'Current Spreads by Qtr'!H101-'Current Spreads by Qtr'!G101</f>
        <v>21.728000000000037</v>
      </c>
      <c r="H101" s="83">
        <f>+'Current Spreads by Qtr'!I101-'Current Spreads by Qtr'!H101</f>
        <v>-26.104000000000042</v>
      </c>
      <c r="I101" s="83">
        <f>+'Current Spreads by Qtr'!J101-'Current Spreads by Qtr'!I101</f>
        <v>-7.0219999999999629</v>
      </c>
    </row>
    <row r="102" spans="1:9" x14ac:dyDescent="0.25">
      <c r="A102" s="79">
        <v>28</v>
      </c>
      <c r="B102" s="83">
        <f>+'Current Spreads by Qtr'!C102-'Current Spreads by Qtr'!B102</f>
        <v>22.873096713453663</v>
      </c>
      <c r="C102" s="83">
        <f>+'Current Spreads by Qtr'!D102-'Current Spreads by Qtr'!C102</f>
        <v>-1.0993333333333339</v>
      </c>
      <c r="D102" s="83">
        <f>+'Current Spreads by Qtr'!E102-'Current Spreads by Qtr'!D102</f>
        <v>14.444666666666677</v>
      </c>
      <c r="E102" s="83">
        <f>+'Current Spreads by Qtr'!F102-'Current Spreads by Qtr'!E102</f>
        <v>14.510666666666651</v>
      </c>
      <c r="F102" s="83">
        <f>+'Current Spreads by Qtr'!G102-'Current Spreads by Qtr'!F102</f>
        <v>6.0106666666666513</v>
      </c>
      <c r="G102" s="83">
        <f>+'Current Spreads by Qtr'!H102-'Current Spreads by Qtr'!G102</f>
        <v>22.124000000000052</v>
      </c>
      <c r="H102" s="83">
        <f>+'Current Spreads by Qtr'!I102-'Current Spreads by Qtr'!H102</f>
        <v>-26.2886666666667</v>
      </c>
      <c r="I102" s="83">
        <f>+'Current Spreads by Qtr'!J102-'Current Spreads by Qtr'!I102</f>
        <v>-6.9626666666666495</v>
      </c>
    </row>
    <row r="103" spans="1:9" x14ac:dyDescent="0.25">
      <c r="A103" s="79">
        <v>29</v>
      </c>
      <c r="B103" s="83">
        <f>+'Current Spreads by Qtr'!C103-'Current Spreads by Qtr'!B103</f>
        <v>23.283378164580427</v>
      </c>
      <c r="C103" s="83">
        <f>+'Current Spreads by Qtr'!D103-'Current Spreads by Qtr'!C103</f>
        <v>-2.7566666666666606</v>
      </c>
      <c r="D103" s="83">
        <f>+'Current Spreads by Qtr'!E103-'Current Spreads by Qtr'!D103</f>
        <v>16.693333333333328</v>
      </c>
      <c r="E103" s="83">
        <f>+'Current Spreads by Qtr'!F103-'Current Spreads by Qtr'!E103</f>
        <v>13.983333333333348</v>
      </c>
      <c r="F103" s="83">
        <f>+'Current Spreads by Qtr'!G103-'Current Spreads by Qtr'!F103</f>
        <v>6.5733333333333235</v>
      </c>
      <c r="G103" s="83">
        <f>+'Current Spreads by Qtr'!H103-'Current Spreads by Qtr'!G103</f>
        <v>22.52000000000001</v>
      </c>
      <c r="H103" s="83">
        <f>+'Current Spreads by Qtr'!I103-'Current Spreads by Qtr'!H103</f>
        <v>-26.473333333333329</v>
      </c>
      <c r="I103" s="83">
        <f>+'Current Spreads by Qtr'!J103-'Current Spreads by Qtr'!I103</f>
        <v>-6.9033333333333076</v>
      </c>
    </row>
    <row r="104" spans="1:9" x14ac:dyDescent="0.25">
      <c r="A104" s="79">
        <v>30</v>
      </c>
      <c r="B104" s="83">
        <f>+'Current Spreads by Qtr'!C104-'Current Spreads by Qtr'!B104</f>
        <v>23.693659615707219</v>
      </c>
      <c r="C104" s="83">
        <f>+'Current Spreads by Qtr'!D104-'Current Spreads by Qtr'!C104</f>
        <v>-4.4140000000000157</v>
      </c>
      <c r="D104" s="83">
        <f>+'Current Spreads by Qtr'!E104-'Current Spreads by Qtr'!D104</f>
        <v>18.942000000000007</v>
      </c>
      <c r="E104" s="83">
        <f>+'Current Spreads by Qtr'!F104-'Current Spreads by Qtr'!E104</f>
        <v>13.455999999999989</v>
      </c>
      <c r="F104" s="83">
        <f>+'Current Spreads by Qtr'!G104-'Current Spreads by Qtr'!F104</f>
        <v>7.1359999999999957</v>
      </c>
      <c r="G104" s="83">
        <f>+'Current Spreads by Qtr'!H104-'Current Spreads by Qtr'!G104</f>
        <v>22.916000000000025</v>
      </c>
      <c r="H104" s="83">
        <f>+'Current Spreads by Qtr'!I104-'Current Spreads by Qtr'!H104</f>
        <v>-26.658000000000015</v>
      </c>
      <c r="I104" s="83">
        <f>+'Current Spreads by Qtr'!J104-'Current Spreads by Qtr'!I104</f>
        <v>-6.8439999999999657</v>
      </c>
    </row>
    <row r="105" spans="1:9" x14ac:dyDescent="0.25">
      <c r="C105" s="85" t="s">
        <v>52</v>
      </c>
      <c r="H105" s="3"/>
      <c r="I105" s="3"/>
    </row>
    <row r="106" spans="1:9" x14ac:dyDescent="0.25">
      <c r="H106" s="3"/>
      <c r="I106" s="3"/>
    </row>
    <row r="107" spans="1:9" x14ac:dyDescent="0.25">
      <c r="A107" s="3" t="s">
        <v>58</v>
      </c>
      <c r="H107" s="3"/>
      <c r="I107" s="3"/>
    </row>
    <row r="108" spans="1:9" x14ac:dyDescent="0.25">
      <c r="A108" s="77" t="s">
        <v>52</v>
      </c>
      <c r="B108" s="78"/>
      <c r="C108" s="31"/>
      <c r="D108" s="31"/>
      <c r="E108" s="31"/>
      <c r="H108" s="3"/>
      <c r="I108" s="3"/>
    </row>
    <row r="109" spans="1:9" ht="45" x14ac:dyDescent="0.25">
      <c r="A109" s="28" t="s">
        <v>51</v>
      </c>
      <c r="B109" s="113" t="str">
        <f>+B74</f>
        <v>12/31/2014 less 9/30/2014</v>
      </c>
      <c r="C109" s="113" t="str">
        <f t="shared" ref="C109:G109" si="4">+C74</f>
        <v>3/31/2015 less 12/31/2014</v>
      </c>
      <c r="D109" s="113" t="str">
        <f t="shared" si="4"/>
        <v>6/30/2015 less 3/31/2015</v>
      </c>
      <c r="E109" s="113" t="str">
        <f t="shared" si="4"/>
        <v>9/30/2015 less 6/30/2015</v>
      </c>
      <c r="F109" s="113" t="str">
        <f t="shared" si="4"/>
        <v>12/31/2015 less 9/30/2015</v>
      </c>
      <c r="G109" s="113" t="str">
        <f t="shared" si="4"/>
        <v>3/31/2016 less 12/31/2015</v>
      </c>
      <c r="H109" s="113" t="str">
        <f t="shared" ref="H109:I109" si="5">+H74</f>
        <v>6/30/2016 less 3/31/2016</v>
      </c>
      <c r="I109" s="113" t="str">
        <f t="shared" si="5"/>
        <v>9/30/2016 less 6/30/2016</v>
      </c>
    </row>
    <row r="110" spans="1:9" x14ac:dyDescent="0.25">
      <c r="A110" s="79">
        <v>1</v>
      </c>
      <c r="B110" s="83">
        <f>+'Current Spreads by Qtr'!C110-'Current Spreads by Qtr'!B110</f>
        <v>30.186740121331809</v>
      </c>
      <c r="C110" s="83">
        <f>+'Current Spreads by Qtr'!D110-'Current Spreads by Qtr'!C110</f>
        <v>59.007500000000022</v>
      </c>
      <c r="D110" s="83">
        <f>+'Current Spreads by Qtr'!E110-'Current Spreads by Qtr'!D110</f>
        <v>-72.190000000000012</v>
      </c>
      <c r="E110" s="83">
        <f>+'Current Spreads by Qtr'!F110-'Current Spreads by Qtr'!E110</f>
        <v>27.595000000000013</v>
      </c>
      <c r="F110" s="83">
        <f>+'Current Spreads by Qtr'!G110-'Current Spreads by Qtr'!F110</f>
        <v>13.109999999999985</v>
      </c>
      <c r="G110" s="83">
        <f>+'Current Spreads by Qtr'!H110-'Current Spreads by Qtr'!G110</f>
        <v>30.72</v>
      </c>
      <c r="H110" s="83">
        <f>+'Current Spreads by Qtr'!I110-'Current Spreads by Qtr'!H110</f>
        <v>-50.504999999999995</v>
      </c>
      <c r="I110" s="83">
        <f>+'Current Spreads by Qtr'!J110-'Current Spreads by Qtr'!I110</f>
        <v>-12.015000000000015</v>
      </c>
    </row>
    <row r="111" spans="1:9" x14ac:dyDescent="0.25">
      <c r="A111" s="79">
        <v>2</v>
      </c>
      <c r="B111" s="83">
        <f>+'Current Spreads by Qtr'!C111-'Current Spreads by Qtr'!B111</f>
        <v>29.854075191307757</v>
      </c>
      <c r="C111" s="83">
        <f>+'Current Spreads by Qtr'!D111-'Current Spreads by Qtr'!C111</f>
        <v>52.7</v>
      </c>
      <c r="D111" s="83">
        <f>+'Current Spreads by Qtr'!E111-'Current Spreads by Qtr'!D111</f>
        <v>-63.75</v>
      </c>
      <c r="E111" s="83">
        <f>+'Current Spreads by Qtr'!F111-'Current Spreads by Qtr'!E111</f>
        <v>27.830000000000013</v>
      </c>
      <c r="F111" s="83">
        <f>+'Current Spreads by Qtr'!G111-'Current Spreads by Qtr'!F111</f>
        <v>14.489999999999981</v>
      </c>
      <c r="G111" s="83">
        <f>+'Current Spreads by Qtr'!H111-'Current Spreads by Qtr'!G111</f>
        <v>32.27000000000001</v>
      </c>
      <c r="H111" s="83">
        <f>+'Current Spreads by Qtr'!I111-'Current Spreads by Qtr'!H111</f>
        <v>-52.22</v>
      </c>
      <c r="I111" s="83">
        <f>+'Current Spreads by Qtr'!J111-'Current Spreads by Qtr'!I111</f>
        <v>-16.210000000000008</v>
      </c>
    </row>
    <row r="112" spans="1:9" x14ac:dyDescent="0.25">
      <c r="A112" s="79">
        <v>3</v>
      </c>
      <c r="B112" s="83">
        <f>+'Current Spreads by Qtr'!C112-'Current Spreads by Qtr'!B112</f>
        <v>29.521410261283705</v>
      </c>
      <c r="C112" s="83">
        <f>+'Current Spreads by Qtr'!D112-'Current Spreads by Qtr'!C112</f>
        <v>46.392499999999984</v>
      </c>
      <c r="D112" s="83">
        <f>+'Current Spreads by Qtr'!E112-'Current Spreads by Qtr'!D112</f>
        <v>-55.309999999999988</v>
      </c>
      <c r="E112" s="83">
        <f>+'Current Spreads by Qtr'!F112-'Current Spreads by Qtr'!E112</f>
        <v>28.065000000000012</v>
      </c>
      <c r="F112" s="83">
        <f>+'Current Spreads by Qtr'!G112-'Current Spreads by Qtr'!F112</f>
        <v>15.869999999999976</v>
      </c>
      <c r="G112" s="83">
        <f>+'Current Spreads by Qtr'!H112-'Current Spreads by Qtr'!G112</f>
        <v>33.820000000000022</v>
      </c>
      <c r="H112" s="83">
        <f>+'Current Spreads by Qtr'!I112-'Current Spreads by Qtr'!H112</f>
        <v>-53.935000000000002</v>
      </c>
      <c r="I112" s="83">
        <f>+'Current Spreads by Qtr'!J112-'Current Spreads by Qtr'!I112</f>
        <v>-20.405000000000001</v>
      </c>
    </row>
    <row r="113" spans="1:9" x14ac:dyDescent="0.25">
      <c r="A113" s="79">
        <v>4</v>
      </c>
      <c r="B113" s="83">
        <f>+'Current Spreads by Qtr'!C113-'Current Spreads by Qtr'!B113</f>
        <v>29.188745331259625</v>
      </c>
      <c r="C113" s="83">
        <f>+'Current Spreads by Qtr'!D113-'Current Spreads by Qtr'!C113</f>
        <v>40.085000000000008</v>
      </c>
      <c r="D113" s="83">
        <f>+'Current Spreads by Qtr'!E113-'Current Spreads by Qtr'!D113</f>
        <v>-46.870000000000005</v>
      </c>
      <c r="E113" s="83">
        <f>+'Current Spreads by Qtr'!F113-'Current Spreads by Qtr'!E113</f>
        <v>28.300000000000011</v>
      </c>
      <c r="F113" s="83">
        <f>+'Current Spreads by Qtr'!G113-'Current Spreads by Qtr'!F113</f>
        <v>17.25</v>
      </c>
      <c r="G113" s="83">
        <f>+'Current Spreads by Qtr'!H113-'Current Spreads by Qtr'!G113</f>
        <v>35.370000000000005</v>
      </c>
      <c r="H113" s="83">
        <f>+'Current Spreads by Qtr'!I113-'Current Spreads by Qtr'!H113</f>
        <v>-55.650000000000006</v>
      </c>
      <c r="I113" s="83">
        <f>+'Current Spreads by Qtr'!J113-'Current Spreads by Qtr'!I113</f>
        <v>-24.599999999999994</v>
      </c>
    </row>
    <row r="114" spans="1:9" x14ac:dyDescent="0.25">
      <c r="A114" s="79">
        <v>5</v>
      </c>
      <c r="B114" s="83">
        <f>+'Current Spreads by Qtr'!C114-'Current Spreads by Qtr'!B114</f>
        <v>28.856080401235545</v>
      </c>
      <c r="C114" s="83">
        <f>+'Current Spreads by Qtr'!D114-'Current Spreads by Qtr'!C114</f>
        <v>36.062500000000028</v>
      </c>
      <c r="D114" s="83">
        <f>+'Current Spreads by Qtr'!E114-'Current Spreads by Qtr'!D114</f>
        <v>-43.640000000000015</v>
      </c>
      <c r="E114" s="83">
        <f>+'Current Spreads by Qtr'!F114-'Current Spreads by Qtr'!E114</f>
        <v>32.235000000000014</v>
      </c>
      <c r="F114" s="83">
        <f>+'Current Spreads by Qtr'!G114-'Current Spreads by Qtr'!F114</f>
        <v>16.365000000000009</v>
      </c>
      <c r="G114" s="83">
        <f>+'Current Spreads by Qtr'!H114-'Current Spreads by Qtr'!G114</f>
        <v>33.925000000000011</v>
      </c>
      <c r="H114" s="83">
        <f>+'Current Spreads by Qtr'!I114-'Current Spreads by Qtr'!H114</f>
        <v>-56.75</v>
      </c>
      <c r="I114" s="83">
        <f>+'Current Spreads by Qtr'!J114-'Current Spreads by Qtr'!I114</f>
        <v>-23.745000000000005</v>
      </c>
    </row>
    <row r="115" spans="1:9" x14ac:dyDescent="0.25">
      <c r="A115" s="79">
        <v>6</v>
      </c>
      <c r="B115" s="83">
        <f>+'Current Spreads by Qtr'!C115-'Current Spreads by Qtr'!B115</f>
        <v>28.523415471211507</v>
      </c>
      <c r="C115" s="83">
        <f>+'Current Spreads by Qtr'!D115-'Current Spreads by Qtr'!C115</f>
        <v>32.04000000000002</v>
      </c>
      <c r="D115" s="83">
        <f>+'Current Spreads by Qtr'!E115-'Current Spreads by Qtr'!D115</f>
        <v>-40.409999999999997</v>
      </c>
      <c r="E115" s="83">
        <f>+'Current Spreads by Qtr'!F115-'Current Spreads by Qtr'!E115</f>
        <v>36.169999999999987</v>
      </c>
      <c r="F115" s="83">
        <f>+'Current Spreads by Qtr'!G115-'Current Spreads by Qtr'!F115</f>
        <v>15.47999999999999</v>
      </c>
      <c r="G115" s="83">
        <f>+'Current Spreads by Qtr'!H115-'Current Spreads by Qtr'!G115</f>
        <v>32.480000000000018</v>
      </c>
      <c r="H115" s="83">
        <f>+'Current Spreads by Qtr'!I115-'Current Spreads by Qtr'!H115</f>
        <v>-57.849999999999994</v>
      </c>
      <c r="I115" s="83">
        <f>+'Current Spreads by Qtr'!J115-'Current Spreads by Qtr'!I115</f>
        <v>-22.890000000000015</v>
      </c>
    </row>
    <row r="116" spans="1:9" x14ac:dyDescent="0.25">
      <c r="A116" s="79">
        <v>7</v>
      </c>
      <c r="B116" s="83">
        <f>+'Current Spreads by Qtr'!C116-'Current Spreads by Qtr'!B116</f>
        <v>27.861550737206358</v>
      </c>
      <c r="C116" s="83">
        <f>+'Current Spreads by Qtr'!D116-'Current Spreads by Qtr'!C116</f>
        <v>29.597222222222229</v>
      </c>
      <c r="D116" s="83">
        <f>+'Current Spreads by Qtr'!E116-'Current Spreads by Qtr'!D116</f>
        <v>-35.907222222222202</v>
      </c>
      <c r="E116" s="83">
        <f>+'Current Spreads by Qtr'!F116-'Current Spreads by Qtr'!E116</f>
        <v>36.569999999999993</v>
      </c>
      <c r="F116" s="83">
        <f>+'Current Spreads by Qtr'!G116-'Current Spreads by Qtr'!F116</f>
        <v>13.203333333333319</v>
      </c>
      <c r="G116" s="83">
        <f>+'Current Spreads by Qtr'!H116-'Current Spreads by Qtr'!G116</f>
        <v>32.75</v>
      </c>
      <c r="H116" s="83">
        <f>+'Current Spreads by Qtr'!I116-'Current Spreads by Qtr'!H116</f>
        <v>-54.373333333333335</v>
      </c>
      <c r="I116" s="83">
        <f>+'Current Spreads by Qtr'!J116-'Current Spreads by Qtr'!I116</f>
        <v>-22.859999999999985</v>
      </c>
    </row>
    <row r="117" spans="1:9" x14ac:dyDescent="0.25">
      <c r="A117" s="79">
        <v>8</v>
      </c>
      <c r="B117" s="83">
        <f>+'Current Spreads by Qtr'!C117-'Current Spreads by Qtr'!B117</f>
        <v>27.199686003201208</v>
      </c>
      <c r="C117" s="83">
        <f>+'Current Spreads by Qtr'!D117-'Current Spreads by Qtr'!C117</f>
        <v>27.154444444444465</v>
      </c>
      <c r="D117" s="83">
        <f>+'Current Spreads by Qtr'!E117-'Current Spreads by Qtr'!D117</f>
        <v>-31.404444444444465</v>
      </c>
      <c r="E117" s="83">
        <f>+'Current Spreads by Qtr'!F117-'Current Spreads by Qtr'!E117</f>
        <v>36.97</v>
      </c>
      <c r="F117" s="83">
        <f>+'Current Spreads by Qtr'!G117-'Current Spreads by Qtr'!F117</f>
        <v>10.926666666666648</v>
      </c>
      <c r="G117" s="83">
        <f>+'Current Spreads by Qtr'!H117-'Current Spreads by Qtr'!G117</f>
        <v>33.020000000000039</v>
      </c>
      <c r="H117" s="83">
        <f>+'Current Spreads by Qtr'!I117-'Current Spreads by Qtr'!H117</f>
        <v>-50.896666666666675</v>
      </c>
      <c r="I117" s="83">
        <f>+'Current Spreads by Qtr'!J117-'Current Spreads by Qtr'!I117</f>
        <v>-22.830000000000013</v>
      </c>
    </row>
    <row r="118" spans="1:9" x14ac:dyDescent="0.25">
      <c r="A118" s="79">
        <v>9</v>
      </c>
      <c r="B118" s="83">
        <f>+'Current Spreads by Qtr'!C118-'Current Spreads by Qtr'!B118</f>
        <v>26.537821269196058</v>
      </c>
      <c r="C118" s="83">
        <f>+'Current Spreads by Qtr'!D118-'Current Spreads by Qtr'!C118</f>
        <v>24.711666666666673</v>
      </c>
      <c r="D118" s="83">
        <f>+'Current Spreads by Qtr'!E118-'Current Spreads by Qtr'!D118</f>
        <v>-26.901666666666671</v>
      </c>
      <c r="E118" s="83">
        <f>+'Current Spreads by Qtr'!F118-'Current Spreads by Qtr'!E118</f>
        <v>37.370000000000005</v>
      </c>
      <c r="F118" s="83">
        <f>+'Current Spreads by Qtr'!G118-'Current Spreads by Qtr'!F118</f>
        <v>8.6499999999999773</v>
      </c>
      <c r="G118" s="83">
        <f>+'Current Spreads by Qtr'!H118-'Current Spreads by Qtr'!G118</f>
        <v>33.29000000000002</v>
      </c>
      <c r="H118" s="83">
        <f>+'Current Spreads by Qtr'!I118-'Current Spreads by Qtr'!H118</f>
        <v>-47.420000000000016</v>
      </c>
      <c r="I118" s="83">
        <f>+'Current Spreads by Qtr'!J118-'Current Spreads by Qtr'!I118</f>
        <v>-22.799999999999983</v>
      </c>
    </row>
    <row r="119" spans="1:9" x14ac:dyDescent="0.25">
      <c r="A119" s="79">
        <v>10</v>
      </c>
      <c r="B119" s="83">
        <f>+'Current Spreads by Qtr'!C119-'Current Spreads by Qtr'!B119</f>
        <v>26.782967670686219</v>
      </c>
      <c r="C119" s="83">
        <f>+'Current Spreads by Qtr'!D119-'Current Spreads by Qtr'!C119</f>
        <v>23.288222222222231</v>
      </c>
      <c r="D119" s="83">
        <f>+'Current Spreads by Qtr'!E119-'Current Spreads by Qtr'!D119</f>
        <v>-24.016888888888872</v>
      </c>
      <c r="E119" s="83">
        <f>+'Current Spreads by Qtr'!F119-'Current Spreads by Qtr'!E119</f>
        <v>37.153333333333336</v>
      </c>
      <c r="F119" s="83">
        <f>+'Current Spreads by Qtr'!G119-'Current Spreads by Qtr'!F119</f>
        <v>9.3320476190475858</v>
      </c>
      <c r="G119" s="83">
        <f>+'Current Spreads by Qtr'!H119-'Current Spreads by Qtr'!G119</f>
        <v>33.623571428571438</v>
      </c>
      <c r="H119" s="83">
        <f>+'Current Spreads by Qtr'!I119-'Current Spreads by Qtr'!H119</f>
        <v>-47.798571428571421</v>
      </c>
      <c r="I119" s="83">
        <f>+'Current Spreads by Qtr'!J119-'Current Spreads by Qtr'!I119</f>
        <v>-22.416428571428554</v>
      </c>
    </row>
    <row r="120" spans="1:9" x14ac:dyDescent="0.25">
      <c r="A120" s="79">
        <v>11</v>
      </c>
      <c r="B120" s="83">
        <f>+'Current Spreads by Qtr'!C120-'Current Spreads by Qtr'!B120</f>
        <v>27.028114072176379</v>
      </c>
      <c r="C120" s="83">
        <f>+'Current Spreads by Qtr'!D120-'Current Spreads by Qtr'!C120</f>
        <v>21.864777777777761</v>
      </c>
      <c r="D120" s="83">
        <f>+'Current Spreads by Qtr'!E120-'Current Spreads by Qtr'!D120</f>
        <v>-21.132111111111101</v>
      </c>
      <c r="E120" s="83">
        <f>+'Current Spreads by Qtr'!F120-'Current Spreads by Qtr'!E120</f>
        <v>36.936666666666667</v>
      </c>
      <c r="F120" s="83">
        <f>+'Current Spreads by Qtr'!G120-'Current Spreads by Qtr'!F120</f>
        <v>10.014095238095223</v>
      </c>
      <c r="G120" s="83">
        <f>+'Current Spreads by Qtr'!H120-'Current Spreads by Qtr'!G120</f>
        <v>33.957142857142856</v>
      </c>
      <c r="H120" s="83">
        <f>+'Current Spreads by Qtr'!I120-'Current Spreads by Qtr'!H120</f>
        <v>-48.177142857142854</v>
      </c>
      <c r="I120" s="83">
        <f>+'Current Spreads by Qtr'!J120-'Current Spreads by Qtr'!I120</f>
        <v>-22.032857142857125</v>
      </c>
    </row>
    <row r="121" spans="1:9" x14ac:dyDescent="0.25">
      <c r="A121" s="79">
        <v>12</v>
      </c>
      <c r="B121" s="83">
        <f>+'Current Spreads by Qtr'!C121-'Current Spreads by Qtr'!B121</f>
        <v>27.273260473666539</v>
      </c>
      <c r="C121" s="83">
        <f>+'Current Spreads by Qtr'!D121-'Current Spreads by Qtr'!C121</f>
        <v>20.441333333333347</v>
      </c>
      <c r="D121" s="83">
        <f>+'Current Spreads by Qtr'!E121-'Current Spreads by Qtr'!D121</f>
        <v>-18.24733333333333</v>
      </c>
      <c r="E121" s="83">
        <f>+'Current Spreads by Qtr'!F121-'Current Spreads by Qtr'!E121</f>
        <v>36.72</v>
      </c>
      <c r="F121" s="83">
        <f>+'Current Spreads by Qtr'!G121-'Current Spreads by Qtr'!F121</f>
        <v>10.696142857142831</v>
      </c>
      <c r="G121" s="83">
        <f>+'Current Spreads by Qtr'!H121-'Current Spreads by Qtr'!G121</f>
        <v>34.290714285714273</v>
      </c>
      <c r="H121" s="83">
        <f>+'Current Spreads by Qtr'!I121-'Current Spreads by Qtr'!H121</f>
        <v>-48.555714285714259</v>
      </c>
      <c r="I121" s="83">
        <f>+'Current Spreads by Qtr'!J121-'Current Spreads by Qtr'!I121</f>
        <v>-21.649285714285725</v>
      </c>
    </row>
    <row r="122" spans="1:9" x14ac:dyDescent="0.25">
      <c r="A122" s="79">
        <v>13</v>
      </c>
      <c r="B122" s="83">
        <f>+'Current Spreads by Qtr'!C122-'Current Spreads by Qtr'!B122</f>
        <v>27.518406875156671</v>
      </c>
      <c r="C122" s="83">
        <f>+'Current Spreads by Qtr'!D122-'Current Spreads by Qtr'!C122</f>
        <v>19.017888888888905</v>
      </c>
      <c r="D122" s="83">
        <f>+'Current Spreads by Qtr'!E122-'Current Spreads by Qtr'!D122</f>
        <v>-15.362555555555559</v>
      </c>
      <c r="E122" s="83">
        <f>+'Current Spreads by Qtr'!F122-'Current Spreads by Qtr'!E122</f>
        <v>36.50333333333333</v>
      </c>
      <c r="F122" s="83">
        <f>+'Current Spreads by Qtr'!G122-'Current Spreads by Qtr'!F122</f>
        <v>11.378190476190468</v>
      </c>
      <c r="G122" s="83">
        <f>+'Current Spreads by Qtr'!H122-'Current Spreads by Qtr'!G122</f>
        <v>34.624285714285747</v>
      </c>
      <c r="H122" s="83">
        <f>+'Current Spreads by Qtr'!I122-'Current Spreads by Qtr'!H122</f>
        <v>-48.93428571428575</v>
      </c>
      <c r="I122" s="83">
        <f>+'Current Spreads by Qtr'!J122-'Current Spreads by Qtr'!I122</f>
        <v>-21.265714285714267</v>
      </c>
    </row>
    <row r="123" spans="1:9" x14ac:dyDescent="0.25">
      <c r="A123" s="79">
        <v>14</v>
      </c>
      <c r="B123" s="83">
        <f>+'Current Spreads by Qtr'!C123-'Current Spreads by Qtr'!B123</f>
        <v>27.76355327664686</v>
      </c>
      <c r="C123" s="83">
        <f>+'Current Spreads by Qtr'!D123-'Current Spreads by Qtr'!C123</f>
        <v>17.594444444444434</v>
      </c>
      <c r="D123" s="83">
        <f>+'Current Spreads by Qtr'!E123-'Current Spreads by Qtr'!D123</f>
        <v>-12.47777777777776</v>
      </c>
      <c r="E123" s="83">
        <f>+'Current Spreads by Qtr'!F123-'Current Spreads by Qtr'!E123</f>
        <v>36.286666666666662</v>
      </c>
      <c r="F123" s="83">
        <f>+'Current Spreads by Qtr'!G123-'Current Spreads by Qtr'!F123</f>
        <v>12.060238095238077</v>
      </c>
      <c r="G123" s="83">
        <f>+'Current Spreads by Qtr'!H123-'Current Spreads by Qtr'!G123</f>
        <v>34.957857142857165</v>
      </c>
      <c r="H123" s="83">
        <f>+'Current Spreads by Qtr'!I123-'Current Spreads by Qtr'!H123</f>
        <v>-49.312857142857155</v>
      </c>
      <c r="I123" s="83">
        <f>+'Current Spreads by Qtr'!J123-'Current Spreads by Qtr'!I123</f>
        <v>-20.882142857142838</v>
      </c>
    </row>
    <row r="124" spans="1:9" x14ac:dyDescent="0.25">
      <c r="A124" s="79">
        <v>15</v>
      </c>
      <c r="B124" s="83">
        <f>+'Current Spreads by Qtr'!C124-'Current Spreads by Qtr'!B124</f>
        <v>28.00869967813702</v>
      </c>
      <c r="C124" s="83">
        <f>+'Current Spreads by Qtr'!D124-'Current Spreads by Qtr'!C124</f>
        <v>16.170999999999992</v>
      </c>
      <c r="D124" s="83">
        <f>+'Current Spreads by Qtr'!E124-'Current Spreads by Qtr'!D124</f>
        <v>-9.5929999999999893</v>
      </c>
      <c r="E124" s="83">
        <f>+'Current Spreads by Qtr'!F124-'Current Spreads by Qtr'!E124</f>
        <v>36.069999999999993</v>
      </c>
      <c r="F124" s="83">
        <f>+'Current Spreads by Qtr'!G124-'Current Spreads by Qtr'!F124</f>
        <v>12.742285714285714</v>
      </c>
      <c r="G124" s="83">
        <f>+'Current Spreads by Qtr'!H124-'Current Spreads by Qtr'!G124</f>
        <v>35.291428571428582</v>
      </c>
      <c r="H124" s="83">
        <f>+'Current Spreads by Qtr'!I124-'Current Spreads by Qtr'!H124</f>
        <v>-49.691428571428588</v>
      </c>
      <c r="I124" s="83">
        <f>+'Current Spreads by Qtr'!J124-'Current Spreads by Qtr'!I124</f>
        <v>-20.49857142857141</v>
      </c>
    </row>
    <row r="125" spans="1:9" x14ac:dyDescent="0.25">
      <c r="A125" s="79">
        <v>16</v>
      </c>
      <c r="B125" s="83">
        <f>+'Current Spreads by Qtr'!C125-'Current Spreads by Qtr'!B125</f>
        <v>28.253846079627152</v>
      </c>
      <c r="C125" s="83">
        <f>+'Current Spreads by Qtr'!D125-'Current Spreads by Qtr'!C125</f>
        <v>14.747555555555579</v>
      </c>
      <c r="D125" s="83">
        <f>+'Current Spreads by Qtr'!E125-'Current Spreads by Qtr'!D125</f>
        <v>-6.7082222222222185</v>
      </c>
      <c r="E125" s="83">
        <f>+'Current Spreads by Qtr'!F125-'Current Spreads by Qtr'!E125</f>
        <v>35.853333333333325</v>
      </c>
      <c r="F125" s="83">
        <f>+'Current Spreads by Qtr'!G125-'Current Spreads by Qtr'!F125</f>
        <v>13.424333333333323</v>
      </c>
      <c r="G125" s="83">
        <f>+'Current Spreads by Qtr'!H125-'Current Spreads by Qtr'!G125</f>
        <v>35.625</v>
      </c>
      <c r="H125" s="83">
        <f>+'Current Spreads by Qtr'!I125-'Current Spreads by Qtr'!H125</f>
        <v>-50.069999999999993</v>
      </c>
      <c r="I125" s="83">
        <f>+'Current Spreads by Qtr'!J125-'Current Spreads by Qtr'!I125</f>
        <v>-20.115000000000009</v>
      </c>
    </row>
    <row r="126" spans="1:9" x14ac:dyDescent="0.25">
      <c r="A126" s="79">
        <v>17</v>
      </c>
      <c r="B126" s="83">
        <f>+'Current Spreads by Qtr'!C126-'Current Spreads by Qtr'!B126</f>
        <v>28.498992481117341</v>
      </c>
      <c r="C126" s="83">
        <f>+'Current Spreads by Qtr'!D126-'Current Spreads by Qtr'!C126</f>
        <v>13.324111111111108</v>
      </c>
      <c r="D126" s="83">
        <f>+'Current Spreads by Qtr'!E126-'Current Spreads by Qtr'!D126</f>
        <v>-3.8234444444444478</v>
      </c>
      <c r="E126" s="83">
        <f>+'Current Spreads by Qtr'!F126-'Current Spreads by Qtr'!E126</f>
        <v>35.636666666666656</v>
      </c>
      <c r="F126" s="83">
        <f>+'Current Spreads by Qtr'!G126-'Current Spreads by Qtr'!F126</f>
        <v>14.10638095238096</v>
      </c>
      <c r="G126" s="83">
        <f>+'Current Spreads by Qtr'!H126-'Current Spreads by Qtr'!G126</f>
        <v>35.958571428571418</v>
      </c>
      <c r="H126" s="83">
        <f>+'Current Spreads by Qtr'!I126-'Current Spreads by Qtr'!H126</f>
        <v>-50.448571428571427</v>
      </c>
      <c r="I126" s="83">
        <f>+'Current Spreads by Qtr'!J126-'Current Spreads by Qtr'!I126</f>
        <v>-19.731428571428552</v>
      </c>
    </row>
    <row r="127" spans="1:9" x14ac:dyDescent="0.25">
      <c r="A127" s="79">
        <v>18</v>
      </c>
      <c r="B127" s="83">
        <f>+'Current Spreads by Qtr'!C127-'Current Spreads by Qtr'!B127</f>
        <v>28.744138882607473</v>
      </c>
      <c r="C127" s="83">
        <f>+'Current Spreads by Qtr'!D127-'Current Spreads by Qtr'!C127</f>
        <v>11.900666666666666</v>
      </c>
      <c r="D127" s="83">
        <f>+'Current Spreads by Qtr'!E127-'Current Spreads by Qtr'!D127</f>
        <v>-0.93866666666664855</v>
      </c>
      <c r="E127" s="83">
        <f>+'Current Spreads by Qtr'!F127-'Current Spreads by Qtr'!E127</f>
        <v>35.419999999999987</v>
      </c>
      <c r="F127" s="83">
        <f>+'Current Spreads by Qtr'!G127-'Current Spreads by Qtr'!F127</f>
        <v>14.788428571428568</v>
      </c>
      <c r="G127" s="83">
        <f>+'Current Spreads by Qtr'!H127-'Current Spreads by Qtr'!G127</f>
        <v>36.292142857142835</v>
      </c>
      <c r="H127" s="83">
        <f>+'Current Spreads by Qtr'!I127-'Current Spreads by Qtr'!H127</f>
        <v>-50.827142857142832</v>
      </c>
      <c r="I127" s="83">
        <f>+'Current Spreads by Qtr'!J127-'Current Spreads by Qtr'!I127</f>
        <v>-19.347857142857123</v>
      </c>
    </row>
    <row r="128" spans="1:9" x14ac:dyDescent="0.25">
      <c r="A128" s="79">
        <v>19</v>
      </c>
      <c r="B128" s="83">
        <f>+'Current Spreads by Qtr'!C128-'Current Spreads by Qtr'!B128</f>
        <v>28.989285284097633</v>
      </c>
      <c r="C128" s="83">
        <f>+'Current Spreads by Qtr'!D128-'Current Spreads by Qtr'!C128</f>
        <v>10.477222222222252</v>
      </c>
      <c r="D128" s="83">
        <f>+'Current Spreads by Qtr'!E128-'Current Spreads by Qtr'!D128</f>
        <v>1.9461111111110938</v>
      </c>
      <c r="E128" s="83">
        <f>+'Current Spreads by Qtr'!F128-'Current Spreads by Qtr'!E128</f>
        <v>35.203333333333319</v>
      </c>
      <c r="F128" s="83">
        <f>+'Current Spreads by Qtr'!G128-'Current Spreads by Qtr'!F128</f>
        <v>15.470476190476205</v>
      </c>
      <c r="G128" s="83">
        <f>+'Current Spreads by Qtr'!H128-'Current Spreads by Qtr'!G128</f>
        <v>36.625714285714253</v>
      </c>
      <c r="H128" s="83">
        <f>+'Current Spreads by Qtr'!I128-'Current Spreads by Qtr'!H128</f>
        <v>-51.205714285714237</v>
      </c>
      <c r="I128" s="83">
        <f>+'Current Spreads by Qtr'!J128-'Current Spreads by Qtr'!I128</f>
        <v>-18.964285714285722</v>
      </c>
    </row>
    <row r="129" spans="1:9" x14ac:dyDescent="0.25">
      <c r="A129" s="79">
        <v>20</v>
      </c>
      <c r="B129" s="83">
        <f>+'Current Spreads by Qtr'!C129-'Current Spreads by Qtr'!B129</f>
        <v>29.234431685587822</v>
      </c>
      <c r="C129" s="83">
        <f>+'Current Spreads by Qtr'!D129-'Current Spreads by Qtr'!C129</f>
        <v>9.0537777777777819</v>
      </c>
      <c r="D129" s="83">
        <f>+'Current Spreads by Qtr'!E129-'Current Spreads by Qtr'!D129</f>
        <v>4.830888888888893</v>
      </c>
      <c r="E129" s="83">
        <f>+'Current Spreads by Qtr'!F129-'Current Spreads by Qtr'!E129</f>
        <v>34.98666666666665</v>
      </c>
      <c r="F129" s="83">
        <f>+'Current Spreads by Qtr'!G129-'Current Spreads by Qtr'!F129</f>
        <v>16.152523809523814</v>
      </c>
      <c r="G129" s="83">
        <f>+'Current Spreads by Qtr'!H129-'Current Spreads by Qtr'!G129</f>
        <v>36.959285714285727</v>
      </c>
      <c r="H129" s="83">
        <f>+'Current Spreads by Qtr'!I129-'Current Spreads by Qtr'!H129</f>
        <v>-51.584285714285727</v>
      </c>
      <c r="I129" s="83">
        <f>+'Current Spreads by Qtr'!J129-'Current Spreads by Qtr'!I129</f>
        <v>-18.580714285714294</v>
      </c>
    </row>
    <row r="130" spans="1:9" x14ac:dyDescent="0.25">
      <c r="A130" s="79">
        <v>21</v>
      </c>
      <c r="B130" s="83">
        <f>+'Current Spreads by Qtr'!C130-'Current Spreads by Qtr'!B130</f>
        <v>29.479578087077954</v>
      </c>
      <c r="C130" s="83">
        <f>+'Current Spreads by Qtr'!D130-'Current Spreads by Qtr'!C130</f>
        <v>7.6303333333333399</v>
      </c>
      <c r="D130" s="83">
        <f>+'Current Spreads by Qtr'!E130-'Current Spreads by Qtr'!D130</f>
        <v>7.7156666666666638</v>
      </c>
      <c r="E130" s="83">
        <f>+'Current Spreads by Qtr'!F130-'Current Spreads by Qtr'!E130</f>
        <v>34.769999999999982</v>
      </c>
      <c r="F130" s="83">
        <f>+'Current Spreads by Qtr'!G130-'Current Spreads by Qtr'!F130</f>
        <v>16.834571428571451</v>
      </c>
      <c r="G130" s="83">
        <f>+'Current Spreads by Qtr'!H130-'Current Spreads by Qtr'!G130</f>
        <v>37.292857142857144</v>
      </c>
      <c r="H130" s="83">
        <f>+'Current Spreads by Qtr'!I130-'Current Spreads by Qtr'!H130</f>
        <v>-51.96285714285716</v>
      </c>
      <c r="I130" s="83">
        <f>+'Current Spreads by Qtr'!J130-'Current Spreads by Qtr'!I130</f>
        <v>-18.197142857142836</v>
      </c>
    </row>
    <row r="131" spans="1:9" x14ac:dyDescent="0.25">
      <c r="A131" s="79">
        <v>22</v>
      </c>
      <c r="B131" s="83">
        <f>+'Current Spreads by Qtr'!C131-'Current Spreads by Qtr'!B131</f>
        <v>29.724724488568114</v>
      </c>
      <c r="C131" s="83">
        <f>+'Current Spreads by Qtr'!D131-'Current Spreads by Qtr'!C131</f>
        <v>6.2068888888888978</v>
      </c>
      <c r="D131" s="83">
        <f>+'Current Spreads by Qtr'!E131-'Current Spreads by Qtr'!D131</f>
        <v>10.600444444444463</v>
      </c>
      <c r="E131" s="83">
        <f>+'Current Spreads by Qtr'!F131-'Current Spreads by Qtr'!E131</f>
        <v>34.553333333333342</v>
      </c>
      <c r="F131" s="83">
        <f>+'Current Spreads by Qtr'!G131-'Current Spreads by Qtr'!F131</f>
        <v>17.516619047619031</v>
      </c>
      <c r="G131" s="83">
        <f>+'Current Spreads by Qtr'!H131-'Current Spreads by Qtr'!G131</f>
        <v>37.626428571428562</v>
      </c>
      <c r="H131" s="83">
        <f>+'Current Spreads by Qtr'!I131-'Current Spreads by Qtr'!H131</f>
        <v>-52.341428571428537</v>
      </c>
      <c r="I131" s="83">
        <f>+'Current Spreads by Qtr'!J131-'Current Spreads by Qtr'!I131</f>
        <v>-17.813571428571436</v>
      </c>
    </row>
    <row r="132" spans="1:9" x14ac:dyDescent="0.25">
      <c r="A132" s="79">
        <v>23</v>
      </c>
      <c r="B132" s="83">
        <f>+'Current Spreads by Qtr'!C132-'Current Spreads by Qtr'!B132</f>
        <v>29.969870890058274</v>
      </c>
      <c r="C132" s="83">
        <f>+'Current Spreads by Qtr'!D132-'Current Spreads by Qtr'!C132</f>
        <v>4.7834444444444557</v>
      </c>
      <c r="D132" s="83">
        <f>+'Current Spreads by Qtr'!E132-'Current Spreads by Qtr'!D132</f>
        <v>13.485222222222234</v>
      </c>
      <c r="E132" s="83">
        <f>+'Current Spreads by Qtr'!F132-'Current Spreads by Qtr'!E132</f>
        <v>34.336666666666645</v>
      </c>
      <c r="F132" s="83">
        <f>+'Current Spreads by Qtr'!G132-'Current Spreads by Qtr'!F132</f>
        <v>18.198666666666668</v>
      </c>
      <c r="G132" s="83">
        <f>+'Current Spreads by Qtr'!H132-'Current Spreads by Qtr'!G132</f>
        <v>37.95999999999998</v>
      </c>
      <c r="H132" s="83">
        <f>+'Current Spreads by Qtr'!I132-'Current Spreads by Qtr'!H132</f>
        <v>-52.71999999999997</v>
      </c>
      <c r="I132" s="83">
        <f>+'Current Spreads by Qtr'!J132-'Current Spreads by Qtr'!I132</f>
        <v>-17.430000000000007</v>
      </c>
    </row>
    <row r="133" spans="1:9" x14ac:dyDescent="0.25">
      <c r="A133" s="79">
        <v>24</v>
      </c>
      <c r="B133" s="83">
        <f>+'Current Spreads by Qtr'!C133-'Current Spreads by Qtr'!B133</f>
        <v>30.215017291548435</v>
      </c>
      <c r="C133" s="83">
        <f>+'Current Spreads by Qtr'!D133-'Current Spreads by Qtr'!C133</f>
        <v>3.3600000000000136</v>
      </c>
      <c r="D133" s="83">
        <f>+'Current Spreads by Qtr'!E133-'Current Spreads by Qtr'!D133</f>
        <v>16.370000000000005</v>
      </c>
      <c r="E133" s="83">
        <f>+'Current Spreads by Qtr'!F133-'Current Spreads by Qtr'!E133</f>
        <v>34.119999999999976</v>
      </c>
      <c r="F133" s="83">
        <f>+'Current Spreads by Qtr'!G133-'Current Spreads by Qtr'!F133</f>
        <v>18.880714285714305</v>
      </c>
      <c r="G133" s="83">
        <f>+'Current Spreads by Qtr'!H133-'Current Spreads by Qtr'!G133</f>
        <v>38.293571428571397</v>
      </c>
      <c r="H133" s="83">
        <f>+'Current Spreads by Qtr'!I133-'Current Spreads by Qtr'!H133</f>
        <v>-53.098571428571404</v>
      </c>
      <c r="I133" s="83">
        <f>+'Current Spreads by Qtr'!J133-'Current Spreads by Qtr'!I133</f>
        <v>-17.046428571428578</v>
      </c>
    </row>
    <row r="134" spans="1:9" x14ac:dyDescent="0.25">
      <c r="A134" s="79">
        <v>25</v>
      </c>
      <c r="B134" s="83">
        <f>+'Current Spreads by Qtr'!C134-'Current Spreads by Qtr'!B134</f>
        <v>30.460163693038595</v>
      </c>
      <c r="C134" s="83">
        <f>+'Current Spreads by Qtr'!D134-'Current Spreads by Qtr'!C134</f>
        <v>1.9365555555555716</v>
      </c>
      <c r="D134" s="83">
        <f>+'Current Spreads by Qtr'!E134-'Current Spreads by Qtr'!D134</f>
        <v>19.254777777777775</v>
      </c>
      <c r="E134" s="83">
        <f>+'Current Spreads by Qtr'!F134-'Current Spreads by Qtr'!E134</f>
        <v>33.903333333333308</v>
      </c>
      <c r="F134" s="83">
        <f>+'Current Spreads by Qtr'!G134-'Current Spreads by Qtr'!F134</f>
        <v>19.562761904761942</v>
      </c>
      <c r="G134" s="83">
        <f>+'Current Spreads by Qtr'!H134-'Current Spreads by Qtr'!G134</f>
        <v>38.627142857142815</v>
      </c>
      <c r="H134" s="83">
        <f>+'Current Spreads by Qtr'!I134-'Current Spreads by Qtr'!H134</f>
        <v>-53.477142857142837</v>
      </c>
      <c r="I134" s="83">
        <f>+'Current Spreads by Qtr'!J134-'Current Spreads by Qtr'!I134</f>
        <v>-16.662857142857092</v>
      </c>
    </row>
    <row r="135" spans="1:9" x14ac:dyDescent="0.25">
      <c r="A135" s="79">
        <v>26</v>
      </c>
      <c r="B135" s="83">
        <f>+'Current Spreads by Qtr'!C135-'Current Spreads by Qtr'!B135</f>
        <v>30.705310094528755</v>
      </c>
      <c r="C135" s="83">
        <f>+'Current Spreads by Qtr'!D135-'Current Spreads by Qtr'!C135</f>
        <v>0.5131111111111295</v>
      </c>
      <c r="D135" s="83">
        <f>+'Current Spreads by Qtr'!E135-'Current Spreads by Qtr'!D135</f>
        <v>22.139555555555546</v>
      </c>
      <c r="E135" s="83">
        <f>+'Current Spreads by Qtr'!F135-'Current Spreads by Qtr'!E135</f>
        <v>33.686666666666611</v>
      </c>
      <c r="F135" s="83">
        <f>+'Current Spreads by Qtr'!G135-'Current Spreads by Qtr'!F135</f>
        <v>20.244809523809579</v>
      </c>
      <c r="G135" s="83">
        <f>+'Current Spreads by Qtr'!H135-'Current Spreads by Qtr'!G135</f>
        <v>38.960714285714232</v>
      </c>
      <c r="H135" s="83">
        <f>+'Current Spreads by Qtr'!I135-'Current Spreads by Qtr'!H135</f>
        <v>-53.855714285714214</v>
      </c>
      <c r="I135" s="83">
        <f>+'Current Spreads by Qtr'!J135-'Current Spreads by Qtr'!I135</f>
        <v>-16.27928571428572</v>
      </c>
    </row>
    <row r="136" spans="1:9" x14ac:dyDescent="0.25">
      <c r="A136" s="79">
        <v>27</v>
      </c>
      <c r="B136" s="83">
        <f>+'Current Spreads by Qtr'!C136-'Current Spreads by Qtr'!B136</f>
        <v>30.950456496018916</v>
      </c>
      <c r="C136" s="83">
        <f>+'Current Spreads by Qtr'!D136-'Current Spreads by Qtr'!C136</f>
        <v>-0.91033333333331257</v>
      </c>
      <c r="D136" s="83">
        <f>+'Current Spreads by Qtr'!E136-'Current Spreads by Qtr'!D136</f>
        <v>25.024333333333345</v>
      </c>
      <c r="E136" s="83">
        <f>+'Current Spreads by Qtr'!F136-'Current Spreads by Qtr'!E136</f>
        <v>33.46999999999997</v>
      </c>
      <c r="F136" s="83">
        <f>+'Current Spreads by Qtr'!G136-'Current Spreads by Qtr'!F136</f>
        <v>20.926857142857159</v>
      </c>
      <c r="G136" s="83">
        <f>+'Current Spreads by Qtr'!H136-'Current Spreads by Qtr'!G136</f>
        <v>39.294285714285706</v>
      </c>
      <c r="H136" s="83">
        <f>+'Current Spreads by Qtr'!I136-'Current Spreads by Qtr'!H136</f>
        <v>-54.234285714285704</v>
      </c>
      <c r="I136" s="83">
        <f>+'Current Spreads by Qtr'!J136-'Current Spreads by Qtr'!I136</f>
        <v>-15.895714285714291</v>
      </c>
    </row>
    <row r="137" spans="1:9" x14ac:dyDescent="0.25">
      <c r="A137" s="79">
        <v>28</v>
      </c>
      <c r="B137" s="83">
        <f>+'Current Spreads by Qtr'!C137-'Current Spreads by Qtr'!B137</f>
        <v>31.195602897509048</v>
      </c>
      <c r="C137" s="83">
        <f>+'Current Spreads by Qtr'!D137-'Current Spreads by Qtr'!C137</f>
        <v>-2.3337777777777546</v>
      </c>
      <c r="D137" s="83">
        <f>+'Current Spreads by Qtr'!E137-'Current Spreads by Qtr'!D137</f>
        <v>27.909111111111116</v>
      </c>
      <c r="E137" s="83">
        <f>+'Current Spreads by Qtr'!F137-'Current Spreads by Qtr'!E137</f>
        <v>33.253333333333302</v>
      </c>
      <c r="F137" s="83">
        <f>+'Current Spreads by Qtr'!G137-'Current Spreads by Qtr'!F137</f>
        <v>21.608904761904796</v>
      </c>
      <c r="G137" s="83">
        <f>+'Current Spreads by Qtr'!H137-'Current Spreads by Qtr'!G137</f>
        <v>39.627857142857124</v>
      </c>
      <c r="H137" s="83">
        <f>+'Current Spreads by Qtr'!I137-'Current Spreads by Qtr'!H137</f>
        <v>-54.612857142857138</v>
      </c>
      <c r="I137" s="83">
        <f>+'Current Spreads by Qtr'!J137-'Current Spreads by Qtr'!I137</f>
        <v>-15.512142857142862</v>
      </c>
    </row>
    <row r="138" spans="1:9" x14ac:dyDescent="0.25">
      <c r="A138" s="79">
        <v>29</v>
      </c>
      <c r="B138" s="83">
        <f>+'Current Spreads by Qtr'!C138-'Current Spreads by Qtr'!B138</f>
        <v>31.440749298999208</v>
      </c>
      <c r="C138" s="83">
        <f>+'Current Spreads by Qtr'!D138-'Current Spreads by Qtr'!C138</f>
        <v>-3.7572222222221967</v>
      </c>
      <c r="D138" s="83">
        <f>+'Current Spreads by Qtr'!E138-'Current Spreads by Qtr'!D138</f>
        <v>30.793888888888887</v>
      </c>
      <c r="E138" s="83">
        <f>+'Current Spreads by Qtr'!F138-'Current Spreads by Qtr'!E138</f>
        <v>33.036666666666633</v>
      </c>
      <c r="F138" s="83">
        <f>+'Current Spreads by Qtr'!G138-'Current Spreads by Qtr'!F138</f>
        <v>22.290952380952433</v>
      </c>
      <c r="G138" s="83">
        <f>+'Current Spreads by Qtr'!H138-'Current Spreads by Qtr'!G138</f>
        <v>39.961428571428542</v>
      </c>
      <c r="H138" s="83">
        <f>+'Current Spreads by Qtr'!I138-'Current Spreads by Qtr'!H138</f>
        <v>-54.991428571428514</v>
      </c>
      <c r="I138" s="83">
        <f>+'Current Spreads by Qtr'!J138-'Current Spreads by Qtr'!I138</f>
        <v>-15.12857142857149</v>
      </c>
    </row>
    <row r="139" spans="1:9" x14ac:dyDescent="0.25">
      <c r="A139" s="79">
        <v>30</v>
      </c>
      <c r="B139" s="83">
        <f>+'Current Spreads by Qtr'!C139-'Current Spreads by Qtr'!B139</f>
        <v>31.685895700489397</v>
      </c>
      <c r="C139" s="83">
        <f>+'Current Spreads by Qtr'!D139-'Current Spreads by Qtr'!C139</f>
        <v>-5.1806666666666388</v>
      </c>
      <c r="D139" s="83">
        <f>+'Current Spreads by Qtr'!E139-'Current Spreads by Qtr'!D139</f>
        <v>33.678666666666658</v>
      </c>
      <c r="E139" s="83">
        <f>+'Current Spreads by Qtr'!F139-'Current Spreads by Qtr'!E139</f>
        <v>32.819999999999993</v>
      </c>
      <c r="F139" s="83">
        <f>+'Current Spreads by Qtr'!G139-'Current Spreads by Qtr'!F139</f>
        <v>22.973000000000013</v>
      </c>
      <c r="G139" s="83">
        <f>+'Current Spreads by Qtr'!H139-'Current Spreads by Qtr'!G139</f>
        <v>40.294999999999959</v>
      </c>
      <c r="H139" s="83">
        <f>+'Current Spreads by Qtr'!I139-'Current Spreads by Qtr'!H139</f>
        <v>-55.369999999999948</v>
      </c>
      <c r="I139" s="83">
        <f>+'Current Spreads by Qtr'!J139-'Current Spreads by Qtr'!I139</f>
        <v>-14.745000000000005</v>
      </c>
    </row>
    <row r="140" spans="1:9" x14ac:dyDescent="0.25">
      <c r="H140" s="3"/>
      <c r="I140" s="3"/>
    </row>
    <row r="141" spans="1:9" x14ac:dyDescent="0.25">
      <c r="H141" s="3"/>
      <c r="I141" s="3"/>
    </row>
    <row r="142" spans="1:9" x14ac:dyDescent="0.25">
      <c r="A142" s="3" t="s">
        <v>59</v>
      </c>
      <c r="H142" s="3"/>
      <c r="I142" s="3"/>
    </row>
    <row r="143" spans="1:9" x14ac:dyDescent="0.25">
      <c r="A143" s="77" t="s">
        <v>52</v>
      </c>
      <c r="B143" s="78"/>
      <c r="C143" s="31"/>
      <c r="D143" s="31"/>
      <c r="E143" s="31"/>
      <c r="H143" s="3"/>
      <c r="I143" s="3"/>
    </row>
    <row r="144" spans="1:9" ht="45" x14ac:dyDescent="0.25">
      <c r="A144" s="28" t="s">
        <v>51</v>
      </c>
      <c r="B144" s="113" t="str">
        <f>+B109</f>
        <v>12/31/2014 less 9/30/2014</v>
      </c>
      <c r="C144" s="113" t="str">
        <f t="shared" ref="C144:G144" si="6">+C109</f>
        <v>3/31/2015 less 12/31/2014</v>
      </c>
      <c r="D144" s="113" t="str">
        <f t="shared" si="6"/>
        <v>6/30/2015 less 3/31/2015</v>
      </c>
      <c r="E144" s="113" t="str">
        <f t="shared" si="6"/>
        <v>9/30/2015 less 6/30/2015</v>
      </c>
      <c r="F144" s="113" t="str">
        <f t="shared" si="6"/>
        <v>12/31/2015 less 9/30/2015</v>
      </c>
      <c r="G144" s="113" t="str">
        <f t="shared" si="6"/>
        <v>3/31/2016 less 12/31/2015</v>
      </c>
      <c r="H144" s="113" t="str">
        <f t="shared" ref="H144:I144" si="7">+H109</f>
        <v>6/30/2016 less 3/31/2016</v>
      </c>
      <c r="I144" s="113" t="str">
        <f t="shared" si="7"/>
        <v>9/30/2016 less 6/30/2016</v>
      </c>
    </row>
    <row r="145" spans="1:9" x14ac:dyDescent="0.25">
      <c r="A145" s="79">
        <v>1</v>
      </c>
      <c r="B145" s="83">
        <f>+'Current Spreads by Qtr'!C145-'Current Spreads by Qtr'!B145</f>
        <v>48.17257720345259</v>
      </c>
      <c r="C145" s="83">
        <f>+'Current Spreads by Qtr'!D145-'Current Spreads by Qtr'!C145</f>
        <v>53.020000000000039</v>
      </c>
      <c r="D145" s="83">
        <f>+'Current Spreads by Qtr'!E145-'Current Spreads by Qtr'!D145</f>
        <v>-60.390000000000043</v>
      </c>
      <c r="E145" s="83">
        <f>+'Current Spreads by Qtr'!F145-'Current Spreads by Qtr'!E145</f>
        <v>66</v>
      </c>
      <c r="F145" s="83">
        <f>+'Current Spreads by Qtr'!G145-'Current Spreads by Qtr'!F145</f>
        <v>35.69</v>
      </c>
      <c r="G145" s="83">
        <f>+'Current Spreads by Qtr'!H145-'Current Spreads by Qtr'!G145</f>
        <v>56.300000000000011</v>
      </c>
      <c r="H145" s="83">
        <f>+'Current Spreads by Qtr'!I145-'Current Spreads by Qtr'!H145</f>
        <v>-78.56</v>
      </c>
      <c r="I145" s="83">
        <f>+'Current Spreads by Qtr'!J145-'Current Spreads by Qtr'!I145</f>
        <v>-56.319999999999993</v>
      </c>
    </row>
    <row r="146" spans="1:9" x14ac:dyDescent="0.25">
      <c r="A146" s="79">
        <v>2</v>
      </c>
      <c r="B146" s="83">
        <f>+'Current Spreads by Qtr'!C146-'Current Spreads by Qtr'!B146</f>
        <v>48.17257720345259</v>
      </c>
      <c r="C146" s="83">
        <f>+'Current Spreads by Qtr'!D146-'Current Spreads by Qtr'!C146</f>
        <v>53.020000000000039</v>
      </c>
      <c r="D146" s="83">
        <f>+'Current Spreads by Qtr'!E146-'Current Spreads by Qtr'!D146</f>
        <v>-60.390000000000043</v>
      </c>
      <c r="E146" s="83">
        <f>+'Current Spreads by Qtr'!F146-'Current Spreads by Qtr'!E146</f>
        <v>66</v>
      </c>
      <c r="F146" s="83">
        <f>+'Current Spreads by Qtr'!G146-'Current Spreads by Qtr'!F146</f>
        <v>35.69</v>
      </c>
      <c r="G146" s="83">
        <f>+'Current Spreads by Qtr'!H146-'Current Spreads by Qtr'!G146</f>
        <v>56.300000000000011</v>
      </c>
      <c r="H146" s="83">
        <f>+'Current Spreads by Qtr'!I146-'Current Spreads by Qtr'!H146</f>
        <v>-78.56</v>
      </c>
      <c r="I146" s="83">
        <f>+'Current Spreads by Qtr'!J146-'Current Spreads by Qtr'!I146</f>
        <v>-56.319999999999993</v>
      </c>
    </row>
    <row r="147" spans="1:9" x14ac:dyDescent="0.25">
      <c r="A147" s="79">
        <v>3</v>
      </c>
      <c r="B147" s="83">
        <f>+'Current Spreads by Qtr'!C147-'Current Spreads by Qtr'!B147</f>
        <v>48.17257720345259</v>
      </c>
      <c r="C147" s="83">
        <f>+'Current Spreads by Qtr'!D147-'Current Spreads by Qtr'!C147</f>
        <v>53.020000000000039</v>
      </c>
      <c r="D147" s="83">
        <f>+'Current Spreads by Qtr'!E147-'Current Spreads by Qtr'!D147</f>
        <v>-60.390000000000043</v>
      </c>
      <c r="E147" s="83">
        <f>+'Current Spreads by Qtr'!F147-'Current Spreads by Qtr'!E147</f>
        <v>66</v>
      </c>
      <c r="F147" s="83">
        <f>+'Current Spreads by Qtr'!G147-'Current Spreads by Qtr'!F147</f>
        <v>35.69</v>
      </c>
      <c r="G147" s="83">
        <f>+'Current Spreads by Qtr'!H147-'Current Spreads by Qtr'!G147</f>
        <v>56.300000000000011</v>
      </c>
      <c r="H147" s="83">
        <f>+'Current Spreads by Qtr'!I147-'Current Spreads by Qtr'!H147</f>
        <v>-78.56</v>
      </c>
      <c r="I147" s="83">
        <f>+'Current Spreads by Qtr'!J147-'Current Spreads by Qtr'!I147</f>
        <v>-56.319999999999993</v>
      </c>
    </row>
    <row r="148" spans="1:9" x14ac:dyDescent="0.25">
      <c r="A148" s="79">
        <v>4</v>
      </c>
      <c r="B148" s="83">
        <f>+'Current Spreads by Qtr'!C148-'Current Spreads by Qtr'!B148</f>
        <v>48.17257720345259</v>
      </c>
      <c r="C148" s="83">
        <f>+'Current Spreads by Qtr'!D148-'Current Spreads by Qtr'!C148</f>
        <v>53.020000000000039</v>
      </c>
      <c r="D148" s="83">
        <f>+'Current Spreads by Qtr'!E148-'Current Spreads by Qtr'!D148</f>
        <v>-60.390000000000043</v>
      </c>
      <c r="E148" s="83">
        <f>+'Current Spreads by Qtr'!F148-'Current Spreads by Qtr'!E148</f>
        <v>66</v>
      </c>
      <c r="F148" s="83">
        <f>+'Current Spreads by Qtr'!G148-'Current Spreads by Qtr'!F148</f>
        <v>35.69</v>
      </c>
      <c r="G148" s="83">
        <f>+'Current Spreads by Qtr'!H148-'Current Spreads by Qtr'!G148</f>
        <v>56.300000000000011</v>
      </c>
      <c r="H148" s="83">
        <f>+'Current Spreads by Qtr'!I148-'Current Spreads by Qtr'!H148</f>
        <v>-78.56</v>
      </c>
      <c r="I148" s="83">
        <f>+'Current Spreads by Qtr'!J148-'Current Spreads by Qtr'!I148</f>
        <v>-56.319999999999993</v>
      </c>
    </row>
    <row r="149" spans="1:9" x14ac:dyDescent="0.25">
      <c r="A149" s="79">
        <v>5</v>
      </c>
      <c r="B149" s="83">
        <f>+'Current Spreads by Qtr'!C149-'Current Spreads by Qtr'!B149</f>
        <v>48.17257720345259</v>
      </c>
      <c r="C149" s="83">
        <f>+'Current Spreads by Qtr'!D149-'Current Spreads by Qtr'!C149</f>
        <v>53.020000000000039</v>
      </c>
      <c r="D149" s="83">
        <f>+'Current Spreads by Qtr'!E149-'Current Spreads by Qtr'!D149</f>
        <v>-60.390000000000043</v>
      </c>
      <c r="E149" s="83">
        <f>+'Current Spreads by Qtr'!F149-'Current Spreads by Qtr'!E149</f>
        <v>66</v>
      </c>
      <c r="F149" s="83">
        <f>+'Current Spreads by Qtr'!G149-'Current Spreads by Qtr'!F149</f>
        <v>35.69</v>
      </c>
      <c r="G149" s="83">
        <f>+'Current Spreads by Qtr'!H149-'Current Spreads by Qtr'!G149</f>
        <v>56.300000000000011</v>
      </c>
      <c r="H149" s="83">
        <f>+'Current Spreads by Qtr'!I149-'Current Spreads by Qtr'!H149</f>
        <v>-78.56</v>
      </c>
      <c r="I149" s="83">
        <f>+'Current Spreads by Qtr'!J149-'Current Spreads by Qtr'!I149</f>
        <v>-56.319999999999993</v>
      </c>
    </row>
    <row r="150" spans="1:9" x14ac:dyDescent="0.25">
      <c r="A150" s="79">
        <v>6</v>
      </c>
      <c r="B150" s="83">
        <f>+'Current Spreads by Qtr'!C150-'Current Spreads by Qtr'!B150</f>
        <v>48.17257720345259</v>
      </c>
      <c r="C150" s="83">
        <f>+'Current Spreads by Qtr'!D150-'Current Spreads by Qtr'!C150</f>
        <v>53.020000000000039</v>
      </c>
      <c r="D150" s="83">
        <f>+'Current Spreads by Qtr'!E150-'Current Spreads by Qtr'!D150</f>
        <v>-60.390000000000043</v>
      </c>
      <c r="E150" s="83">
        <f>+'Current Spreads by Qtr'!F150-'Current Spreads by Qtr'!E150</f>
        <v>66</v>
      </c>
      <c r="F150" s="83">
        <f>+'Current Spreads by Qtr'!G150-'Current Spreads by Qtr'!F150</f>
        <v>35.69</v>
      </c>
      <c r="G150" s="83">
        <f>+'Current Spreads by Qtr'!H150-'Current Spreads by Qtr'!G150</f>
        <v>56.300000000000011</v>
      </c>
      <c r="H150" s="83">
        <f>+'Current Spreads by Qtr'!I150-'Current Spreads by Qtr'!H150</f>
        <v>-78.56</v>
      </c>
      <c r="I150" s="83">
        <f>+'Current Spreads by Qtr'!J150-'Current Spreads by Qtr'!I150</f>
        <v>-56.319999999999993</v>
      </c>
    </row>
    <row r="151" spans="1:9" x14ac:dyDescent="0.25">
      <c r="A151" s="79">
        <v>7</v>
      </c>
      <c r="B151" s="83">
        <f>+'Current Spreads by Qtr'!C151-'Current Spreads by Qtr'!B151</f>
        <v>48.17257720345259</v>
      </c>
      <c r="C151" s="83">
        <f>+'Current Spreads by Qtr'!D151-'Current Spreads by Qtr'!C151</f>
        <v>53.020000000000039</v>
      </c>
      <c r="D151" s="83">
        <f>+'Current Spreads by Qtr'!E151-'Current Spreads by Qtr'!D151</f>
        <v>-60.390000000000043</v>
      </c>
      <c r="E151" s="83">
        <f>+'Current Spreads by Qtr'!F151-'Current Spreads by Qtr'!E151</f>
        <v>66</v>
      </c>
      <c r="F151" s="83">
        <f>+'Current Spreads by Qtr'!G151-'Current Spreads by Qtr'!F151</f>
        <v>35.69</v>
      </c>
      <c r="G151" s="83">
        <f>+'Current Spreads by Qtr'!H151-'Current Spreads by Qtr'!G151</f>
        <v>56.300000000000011</v>
      </c>
      <c r="H151" s="83">
        <f>+'Current Spreads by Qtr'!I151-'Current Spreads by Qtr'!H151</f>
        <v>-78.56</v>
      </c>
      <c r="I151" s="83">
        <f>+'Current Spreads by Qtr'!J151-'Current Spreads by Qtr'!I151</f>
        <v>-56.319999999999993</v>
      </c>
    </row>
    <row r="152" spans="1:9" x14ac:dyDescent="0.25">
      <c r="A152" s="79">
        <v>8</v>
      </c>
      <c r="B152" s="83">
        <f>+'Current Spreads by Qtr'!C152-'Current Spreads by Qtr'!B152</f>
        <v>48.17257720345259</v>
      </c>
      <c r="C152" s="83">
        <f>+'Current Spreads by Qtr'!D152-'Current Spreads by Qtr'!C152</f>
        <v>53.020000000000039</v>
      </c>
      <c r="D152" s="83">
        <f>+'Current Spreads by Qtr'!E152-'Current Spreads by Qtr'!D152</f>
        <v>-60.390000000000043</v>
      </c>
      <c r="E152" s="83">
        <f>+'Current Spreads by Qtr'!F152-'Current Spreads by Qtr'!E152</f>
        <v>66</v>
      </c>
      <c r="F152" s="83">
        <f>+'Current Spreads by Qtr'!G152-'Current Spreads by Qtr'!F152</f>
        <v>35.69</v>
      </c>
      <c r="G152" s="83">
        <f>+'Current Spreads by Qtr'!H152-'Current Spreads by Qtr'!G152</f>
        <v>56.300000000000011</v>
      </c>
      <c r="H152" s="83">
        <f>+'Current Spreads by Qtr'!I152-'Current Spreads by Qtr'!H152</f>
        <v>-78.56</v>
      </c>
      <c r="I152" s="83">
        <f>+'Current Spreads by Qtr'!J152-'Current Spreads by Qtr'!I152</f>
        <v>-56.319999999999993</v>
      </c>
    </row>
    <row r="153" spans="1:9" x14ac:dyDescent="0.25">
      <c r="A153" s="79">
        <v>9</v>
      </c>
      <c r="B153" s="83">
        <f>+'Current Spreads by Qtr'!C153-'Current Spreads by Qtr'!B153</f>
        <v>48.17257720345259</v>
      </c>
      <c r="C153" s="83">
        <f>+'Current Spreads by Qtr'!D153-'Current Spreads by Qtr'!C153</f>
        <v>53.020000000000039</v>
      </c>
      <c r="D153" s="83">
        <f>+'Current Spreads by Qtr'!E153-'Current Spreads by Qtr'!D153</f>
        <v>-60.390000000000043</v>
      </c>
      <c r="E153" s="83">
        <f>+'Current Spreads by Qtr'!F153-'Current Spreads by Qtr'!E153</f>
        <v>66</v>
      </c>
      <c r="F153" s="83">
        <f>+'Current Spreads by Qtr'!G153-'Current Spreads by Qtr'!F153</f>
        <v>35.69</v>
      </c>
      <c r="G153" s="83">
        <f>+'Current Spreads by Qtr'!H153-'Current Spreads by Qtr'!G153</f>
        <v>56.300000000000011</v>
      </c>
      <c r="H153" s="83">
        <f>+'Current Spreads by Qtr'!I153-'Current Spreads by Qtr'!H153</f>
        <v>-78.56</v>
      </c>
      <c r="I153" s="83">
        <f>+'Current Spreads by Qtr'!J153-'Current Spreads by Qtr'!I153</f>
        <v>-56.319999999999993</v>
      </c>
    </row>
    <row r="154" spans="1:9" x14ac:dyDescent="0.25">
      <c r="A154" s="79">
        <v>10</v>
      </c>
      <c r="B154" s="83">
        <f>+'Current Spreads by Qtr'!C154-'Current Spreads by Qtr'!B154</f>
        <v>48.17257720345259</v>
      </c>
      <c r="C154" s="83">
        <f>+'Current Spreads by Qtr'!D154-'Current Spreads by Qtr'!C154</f>
        <v>53.020000000000039</v>
      </c>
      <c r="D154" s="83">
        <f>+'Current Spreads by Qtr'!E154-'Current Spreads by Qtr'!D154</f>
        <v>-60.390000000000043</v>
      </c>
      <c r="E154" s="83">
        <f>+'Current Spreads by Qtr'!F154-'Current Spreads by Qtr'!E154</f>
        <v>66</v>
      </c>
      <c r="F154" s="83">
        <f>+'Current Spreads by Qtr'!G154-'Current Spreads by Qtr'!F154</f>
        <v>35.69</v>
      </c>
      <c r="G154" s="83">
        <f>+'Current Spreads by Qtr'!H154-'Current Spreads by Qtr'!G154</f>
        <v>56.300000000000011</v>
      </c>
      <c r="H154" s="83">
        <f>+'Current Spreads by Qtr'!I154-'Current Spreads by Qtr'!H154</f>
        <v>-78.56</v>
      </c>
      <c r="I154" s="83">
        <f>+'Current Spreads by Qtr'!J154-'Current Spreads by Qtr'!I154</f>
        <v>-56.319999999999993</v>
      </c>
    </row>
    <row r="155" spans="1:9" x14ac:dyDescent="0.25">
      <c r="A155" s="79">
        <v>11</v>
      </c>
      <c r="B155" s="83">
        <f>+'Current Spreads by Qtr'!C155-'Current Spreads by Qtr'!B155</f>
        <v>48.17257720345259</v>
      </c>
      <c r="C155" s="83">
        <f>+'Current Spreads by Qtr'!D155-'Current Spreads by Qtr'!C155</f>
        <v>53.020000000000039</v>
      </c>
      <c r="D155" s="83">
        <f>+'Current Spreads by Qtr'!E155-'Current Spreads by Qtr'!D155</f>
        <v>-60.390000000000043</v>
      </c>
      <c r="E155" s="83">
        <f>+'Current Spreads by Qtr'!F155-'Current Spreads by Qtr'!E155</f>
        <v>66</v>
      </c>
      <c r="F155" s="83">
        <f>+'Current Spreads by Qtr'!G155-'Current Spreads by Qtr'!F155</f>
        <v>35.69</v>
      </c>
      <c r="G155" s="83">
        <f>+'Current Spreads by Qtr'!H155-'Current Spreads by Qtr'!G155</f>
        <v>56.300000000000011</v>
      </c>
      <c r="H155" s="83">
        <f>+'Current Spreads by Qtr'!I155-'Current Spreads by Qtr'!H155</f>
        <v>-78.56</v>
      </c>
      <c r="I155" s="83">
        <f>+'Current Spreads by Qtr'!J155-'Current Spreads by Qtr'!I155</f>
        <v>-56.319999999999993</v>
      </c>
    </row>
    <row r="156" spans="1:9" x14ac:dyDescent="0.25">
      <c r="A156" s="79">
        <v>12</v>
      </c>
      <c r="B156" s="83">
        <f>+'Current Spreads by Qtr'!C156-'Current Spreads by Qtr'!B156</f>
        <v>48.17257720345259</v>
      </c>
      <c r="C156" s="83">
        <f>+'Current Spreads by Qtr'!D156-'Current Spreads by Qtr'!C156</f>
        <v>53.020000000000039</v>
      </c>
      <c r="D156" s="83">
        <f>+'Current Spreads by Qtr'!E156-'Current Spreads by Qtr'!D156</f>
        <v>-60.390000000000043</v>
      </c>
      <c r="E156" s="83">
        <f>+'Current Spreads by Qtr'!F156-'Current Spreads by Qtr'!E156</f>
        <v>66</v>
      </c>
      <c r="F156" s="83">
        <f>+'Current Spreads by Qtr'!G156-'Current Spreads by Qtr'!F156</f>
        <v>35.69</v>
      </c>
      <c r="G156" s="83">
        <f>+'Current Spreads by Qtr'!H156-'Current Spreads by Qtr'!G156</f>
        <v>56.300000000000011</v>
      </c>
      <c r="H156" s="83">
        <f>+'Current Spreads by Qtr'!I156-'Current Spreads by Qtr'!H156</f>
        <v>-78.56</v>
      </c>
      <c r="I156" s="83">
        <f>+'Current Spreads by Qtr'!J156-'Current Spreads by Qtr'!I156</f>
        <v>-56.319999999999993</v>
      </c>
    </row>
    <row r="157" spans="1:9" x14ac:dyDescent="0.25">
      <c r="A157" s="79">
        <v>13</v>
      </c>
      <c r="B157" s="83">
        <f>+'Current Spreads by Qtr'!C157-'Current Spreads by Qtr'!B157</f>
        <v>48.17257720345259</v>
      </c>
      <c r="C157" s="83">
        <f>+'Current Spreads by Qtr'!D157-'Current Spreads by Qtr'!C157</f>
        <v>53.020000000000039</v>
      </c>
      <c r="D157" s="83">
        <f>+'Current Spreads by Qtr'!E157-'Current Spreads by Qtr'!D157</f>
        <v>-60.390000000000043</v>
      </c>
      <c r="E157" s="83">
        <f>+'Current Spreads by Qtr'!F157-'Current Spreads by Qtr'!E157</f>
        <v>66</v>
      </c>
      <c r="F157" s="83">
        <f>+'Current Spreads by Qtr'!G157-'Current Spreads by Qtr'!F157</f>
        <v>35.69</v>
      </c>
      <c r="G157" s="83">
        <f>+'Current Spreads by Qtr'!H157-'Current Spreads by Qtr'!G157</f>
        <v>56.300000000000011</v>
      </c>
      <c r="H157" s="83">
        <f>+'Current Spreads by Qtr'!I157-'Current Spreads by Qtr'!H157</f>
        <v>-78.56</v>
      </c>
      <c r="I157" s="83">
        <f>+'Current Spreads by Qtr'!J157-'Current Spreads by Qtr'!I157</f>
        <v>-56.319999999999993</v>
      </c>
    </row>
    <row r="158" spans="1:9" x14ac:dyDescent="0.25">
      <c r="A158" s="79">
        <v>14</v>
      </c>
      <c r="B158" s="83">
        <f>+'Current Spreads by Qtr'!C158-'Current Spreads by Qtr'!B158</f>
        <v>48.17257720345259</v>
      </c>
      <c r="C158" s="83">
        <f>+'Current Spreads by Qtr'!D158-'Current Spreads by Qtr'!C158</f>
        <v>53.020000000000039</v>
      </c>
      <c r="D158" s="83">
        <f>+'Current Spreads by Qtr'!E158-'Current Spreads by Qtr'!D158</f>
        <v>-60.390000000000043</v>
      </c>
      <c r="E158" s="83">
        <f>+'Current Spreads by Qtr'!F158-'Current Spreads by Qtr'!E158</f>
        <v>66</v>
      </c>
      <c r="F158" s="83">
        <f>+'Current Spreads by Qtr'!G158-'Current Spreads by Qtr'!F158</f>
        <v>35.69</v>
      </c>
      <c r="G158" s="83">
        <f>+'Current Spreads by Qtr'!H158-'Current Spreads by Qtr'!G158</f>
        <v>56.300000000000011</v>
      </c>
      <c r="H158" s="83">
        <f>+'Current Spreads by Qtr'!I158-'Current Spreads by Qtr'!H158</f>
        <v>-78.56</v>
      </c>
      <c r="I158" s="83">
        <f>+'Current Spreads by Qtr'!J158-'Current Spreads by Qtr'!I158</f>
        <v>-56.319999999999993</v>
      </c>
    </row>
    <row r="159" spans="1:9" x14ac:dyDescent="0.25">
      <c r="A159" s="79">
        <v>15</v>
      </c>
      <c r="B159" s="83">
        <f>+'Current Spreads by Qtr'!C159-'Current Spreads by Qtr'!B159</f>
        <v>48.17257720345259</v>
      </c>
      <c r="C159" s="83">
        <f>+'Current Spreads by Qtr'!D159-'Current Spreads by Qtr'!C159</f>
        <v>53.020000000000039</v>
      </c>
      <c r="D159" s="83">
        <f>+'Current Spreads by Qtr'!E159-'Current Spreads by Qtr'!D159</f>
        <v>-60.390000000000043</v>
      </c>
      <c r="E159" s="83">
        <f>+'Current Spreads by Qtr'!F159-'Current Spreads by Qtr'!E159</f>
        <v>66</v>
      </c>
      <c r="F159" s="83">
        <f>+'Current Spreads by Qtr'!G159-'Current Spreads by Qtr'!F159</f>
        <v>35.69</v>
      </c>
      <c r="G159" s="83">
        <f>+'Current Spreads by Qtr'!H159-'Current Spreads by Qtr'!G159</f>
        <v>56.300000000000011</v>
      </c>
      <c r="H159" s="83">
        <f>+'Current Spreads by Qtr'!I159-'Current Spreads by Qtr'!H159</f>
        <v>-78.56</v>
      </c>
      <c r="I159" s="83">
        <f>+'Current Spreads by Qtr'!J159-'Current Spreads by Qtr'!I159</f>
        <v>-56.319999999999993</v>
      </c>
    </row>
    <row r="160" spans="1:9" x14ac:dyDescent="0.25">
      <c r="A160" s="79">
        <v>16</v>
      </c>
      <c r="B160" s="83">
        <f>+'Current Spreads by Qtr'!C160-'Current Spreads by Qtr'!B160</f>
        <v>48.17257720345259</v>
      </c>
      <c r="C160" s="83">
        <f>+'Current Spreads by Qtr'!D160-'Current Spreads by Qtr'!C160</f>
        <v>53.020000000000039</v>
      </c>
      <c r="D160" s="83">
        <f>+'Current Spreads by Qtr'!E160-'Current Spreads by Qtr'!D160</f>
        <v>-60.390000000000043</v>
      </c>
      <c r="E160" s="83">
        <f>+'Current Spreads by Qtr'!F160-'Current Spreads by Qtr'!E160</f>
        <v>66</v>
      </c>
      <c r="F160" s="83">
        <f>+'Current Spreads by Qtr'!G160-'Current Spreads by Qtr'!F160</f>
        <v>35.69</v>
      </c>
      <c r="G160" s="83">
        <f>+'Current Spreads by Qtr'!H160-'Current Spreads by Qtr'!G160</f>
        <v>56.300000000000011</v>
      </c>
      <c r="H160" s="83">
        <f>+'Current Spreads by Qtr'!I160-'Current Spreads by Qtr'!H160</f>
        <v>-78.56</v>
      </c>
      <c r="I160" s="83">
        <f>+'Current Spreads by Qtr'!J160-'Current Spreads by Qtr'!I160</f>
        <v>-56.319999999999993</v>
      </c>
    </row>
    <row r="161" spans="1:9" x14ac:dyDescent="0.25">
      <c r="A161" s="79">
        <v>17</v>
      </c>
      <c r="B161" s="83">
        <f>+'Current Spreads by Qtr'!C161-'Current Spreads by Qtr'!B161</f>
        <v>48.17257720345259</v>
      </c>
      <c r="C161" s="83">
        <f>+'Current Spreads by Qtr'!D161-'Current Spreads by Qtr'!C161</f>
        <v>53.020000000000039</v>
      </c>
      <c r="D161" s="83">
        <f>+'Current Spreads by Qtr'!E161-'Current Spreads by Qtr'!D161</f>
        <v>-60.390000000000043</v>
      </c>
      <c r="E161" s="83">
        <f>+'Current Spreads by Qtr'!F161-'Current Spreads by Qtr'!E161</f>
        <v>66</v>
      </c>
      <c r="F161" s="83">
        <f>+'Current Spreads by Qtr'!G161-'Current Spreads by Qtr'!F161</f>
        <v>35.69</v>
      </c>
      <c r="G161" s="83">
        <f>+'Current Spreads by Qtr'!H161-'Current Spreads by Qtr'!G161</f>
        <v>56.300000000000011</v>
      </c>
      <c r="H161" s="83">
        <f>+'Current Spreads by Qtr'!I161-'Current Spreads by Qtr'!H161</f>
        <v>-78.56</v>
      </c>
      <c r="I161" s="83">
        <f>+'Current Spreads by Qtr'!J161-'Current Spreads by Qtr'!I161</f>
        <v>-56.319999999999993</v>
      </c>
    </row>
    <row r="162" spans="1:9" x14ac:dyDescent="0.25">
      <c r="A162" s="79">
        <v>18</v>
      </c>
      <c r="B162" s="83">
        <f>+'Current Spreads by Qtr'!C162-'Current Spreads by Qtr'!B162</f>
        <v>48.17257720345259</v>
      </c>
      <c r="C162" s="83">
        <f>+'Current Spreads by Qtr'!D162-'Current Spreads by Qtr'!C162</f>
        <v>53.020000000000039</v>
      </c>
      <c r="D162" s="83">
        <f>+'Current Spreads by Qtr'!E162-'Current Spreads by Qtr'!D162</f>
        <v>-60.390000000000043</v>
      </c>
      <c r="E162" s="83">
        <f>+'Current Spreads by Qtr'!F162-'Current Spreads by Qtr'!E162</f>
        <v>66</v>
      </c>
      <c r="F162" s="83">
        <f>+'Current Spreads by Qtr'!G162-'Current Spreads by Qtr'!F162</f>
        <v>35.69</v>
      </c>
      <c r="G162" s="83">
        <f>+'Current Spreads by Qtr'!H162-'Current Spreads by Qtr'!G162</f>
        <v>56.300000000000011</v>
      </c>
      <c r="H162" s="83">
        <f>+'Current Spreads by Qtr'!I162-'Current Spreads by Qtr'!H162</f>
        <v>-78.56</v>
      </c>
      <c r="I162" s="83">
        <f>+'Current Spreads by Qtr'!J162-'Current Spreads by Qtr'!I162</f>
        <v>-56.319999999999993</v>
      </c>
    </row>
    <row r="163" spans="1:9" x14ac:dyDescent="0.25">
      <c r="A163" s="79">
        <v>19</v>
      </c>
      <c r="B163" s="83">
        <f>+'Current Spreads by Qtr'!C163-'Current Spreads by Qtr'!B163</f>
        <v>48.17257720345259</v>
      </c>
      <c r="C163" s="83">
        <f>+'Current Spreads by Qtr'!D163-'Current Spreads by Qtr'!C163</f>
        <v>53.020000000000039</v>
      </c>
      <c r="D163" s="83">
        <f>+'Current Spreads by Qtr'!E163-'Current Spreads by Qtr'!D163</f>
        <v>-60.390000000000043</v>
      </c>
      <c r="E163" s="83">
        <f>+'Current Spreads by Qtr'!F163-'Current Spreads by Qtr'!E163</f>
        <v>66</v>
      </c>
      <c r="F163" s="83">
        <f>+'Current Spreads by Qtr'!G163-'Current Spreads by Qtr'!F163</f>
        <v>35.69</v>
      </c>
      <c r="G163" s="83">
        <f>+'Current Spreads by Qtr'!H163-'Current Spreads by Qtr'!G163</f>
        <v>56.300000000000011</v>
      </c>
      <c r="H163" s="83">
        <f>+'Current Spreads by Qtr'!I163-'Current Spreads by Qtr'!H163</f>
        <v>-78.56</v>
      </c>
      <c r="I163" s="83">
        <f>+'Current Spreads by Qtr'!J163-'Current Spreads by Qtr'!I163</f>
        <v>-56.319999999999993</v>
      </c>
    </row>
    <row r="164" spans="1:9" x14ac:dyDescent="0.25">
      <c r="A164" s="79">
        <v>20</v>
      </c>
      <c r="B164" s="83">
        <f>+'Current Spreads by Qtr'!C164-'Current Spreads by Qtr'!B164</f>
        <v>48.17257720345259</v>
      </c>
      <c r="C164" s="83">
        <f>+'Current Spreads by Qtr'!D164-'Current Spreads by Qtr'!C164</f>
        <v>53.020000000000039</v>
      </c>
      <c r="D164" s="83">
        <f>+'Current Spreads by Qtr'!E164-'Current Spreads by Qtr'!D164</f>
        <v>-60.390000000000043</v>
      </c>
      <c r="E164" s="83">
        <f>+'Current Spreads by Qtr'!F164-'Current Spreads by Qtr'!E164</f>
        <v>66</v>
      </c>
      <c r="F164" s="83">
        <f>+'Current Spreads by Qtr'!G164-'Current Spreads by Qtr'!F164</f>
        <v>35.69</v>
      </c>
      <c r="G164" s="83">
        <f>+'Current Spreads by Qtr'!H164-'Current Spreads by Qtr'!G164</f>
        <v>56.300000000000011</v>
      </c>
      <c r="H164" s="83">
        <f>+'Current Spreads by Qtr'!I164-'Current Spreads by Qtr'!H164</f>
        <v>-78.56</v>
      </c>
      <c r="I164" s="83">
        <f>+'Current Spreads by Qtr'!J164-'Current Spreads by Qtr'!I164</f>
        <v>-56.319999999999993</v>
      </c>
    </row>
    <row r="165" spans="1:9" x14ac:dyDescent="0.25">
      <c r="A165" s="79">
        <v>21</v>
      </c>
      <c r="B165" s="83">
        <f>+'Current Spreads by Qtr'!C165-'Current Spreads by Qtr'!B165</f>
        <v>48.17257720345259</v>
      </c>
      <c r="C165" s="83">
        <f>+'Current Spreads by Qtr'!D165-'Current Spreads by Qtr'!C165</f>
        <v>53.020000000000039</v>
      </c>
      <c r="D165" s="83">
        <f>+'Current Spreads by Qtr'!E165-'Current Spreads by Qtr'!D165</f>
        <v>-60.390000000000043</v>
      </c>
      <c r="E165" s="83">
        <f>+'Current Spreads by Qtr'!F165-'Current Spreads by Qtr'!E165</f>
        <v>66</v>
      </c>
      <c r="F165" s="83">
        <f>+'Current Spreads by Qtr'!G165-'Current Spreads by Qtr'!F165</f>
        <v>35.69</v>
      </c>
      <c r="G165" s="83">
        <f>+'Current Spreads by Qtr'!H165-'Current Spreads by Qtr'!G165</f>
        <v>56.300000000000011</v>
      </c>
      <c r="H165" s="83">
        <f>+'Current Spreads by Qtr'!I165-'Current Spreads by Qtr'!H165</f>
        <v>-78.56</v>
      </c>
      <c r="I165" s="83">
        <f>+'Current Spreads by Qtr'!J165-'Current Spreads by Qtr'!I165</f>
        <v>-56.319999999999993</v>
      </c>
    </row>
    <row r="166" spans="1:9" x14ac:dyDescent="0.25">
      <c r="A166" s="79">
        <v>22</v>
      </c>
      <c r="B166" s="83">
        <f>+'Current Spreads by Qtr'!C166-'Current Spreads by Qtr'!B166</f>
        <v>48.17257720345259</v>
      </c>
      <c r="C166" s="83">
        <f>+'Current Spreads by Qtr'!D166-'Current Spreads by Qtr'!C166</f>
        <v>53.020000000000039</v>
      </c>
      <c r="D166" s="83">
        <f>+'Current Spreads by Qtr'!E166-'Current Spreads by Qtr'!D166</f>
        <v>-60.390000000000043</v>
      </c>
      <c r="E166" s="83">
        <f>+'Current Spreads by Qtr'!F166-'Current Spreads by Qtr'!E166</f>
        <v>66</v>
      </c>
      <c r="F166" s="83">
        <f>+'Current Spreads by Qtr'!G166-'Current Spreads by Qtr'!F166</f>
        <v>35.69</v>
      </c>
      <c r="G166" s="83">
        <f>+'Current Spreads by Qtr'!H166-'Current Spreads by Qtr'!G166</f>
        <v>56.300000000000011</v>
      </c>
      <c r="H166" s="83">
        <f>+'Current Spreads by Qtr'!I166-'Current Spreads by Qtr'!H166</f>
        <v>-78.56</v>
      </c>
      <c r="I166" s="83">
        <f>+'Current Spreads by Qtr'!J166-'Current Spreads by Qtr'!I166</f>
        <v>-56.319999999999993</v>
      </c>
    </row>
    <row r="167" spans="1:9" x14ac:dyDescent="0.25">
      <c r="A167" s="79">
        <v>23</v>
      </c>
      <c r="B167" s="83">
        <f>+'Current Spreads by Qtr'!C167-'Current Spreads by Qtr'!B167</f>
        <v>48.17257720345259</v>
      </c>
      <c r="C167" s="83">
        <f>+'Current Spreads by Qtr'!D167-'Current Spreads by Qtr'!C167</f>
        <v>53.020000000000039</v>
      </c>
      <c r="D167" s="83">
        <f>+'Current Spreads by Qtr'!E167-'Current Spreads by Qtr'!D167</f>
        <v>-60.390000000000043</v>
      </c>
      <c r="E167" s="83">
        <f>+'Current Spreads by Qtr'!F167-'Current Spreads by Qtr'!E167</f>
        <v>66</v>
      </c>
      <c r="F167" s="83">
        <f>+'Current Spreads by Qtr'!G167-'Current Spreads by Qtr'!F167</f>
        <v>35.69</v>
      </c>
      <c r="G167" s="83">
        <f>+'Current Spreads by Qtr'!H167-'Current Spreads by Qtr'!G167</f>
        <v>56.300000000000011</v>
      </c>
      <c r="H167" s="83">
        <f>+'Current Spreads by Qtr'!I167-'Current Spreads by Qtr'!H167</f>
        <v>-78.56</v>
      </c>
      <c r="I167" s="83">
        <f>+'Current Spreads by Qtr'!J167-'Current Spreads by Qtr'!I167</f>
        <v>-56.319999999999993</v>
      </c>
    </row>
    <row r="168" spans="1:9" x14ac:dyDescent="0.25">
      <c r="A168" s="79">
        <v>24</v>
      </c>
      <c r="B168" s="83">
        <f>+'Current Spreads by Qtr'!C168-'Current Spreads by Qtr'!B168</f>
        <v>48.17257720345259</v>
      </c>
      <c r="C168" s="83">
        <f>+'Current Spreads by Qtr'!D168-'Current Spreads by Qtr'!C168</f>
        <v>53.020000000000039</v>
      </c>
      <c r="D168" s="83">
        <f>+'Current Spreads by Qtr'!E168-'Current Spreads by Qtr'!D168</f>
        <v>-60.390000000000043</v>
      </c>
      <c r="E168" s="83">
        <f>+'Current Spreads by Qtr'!F168-'Current Spreads by Qtr'!E168</f>
        <v>66</v>
      </c>
      <c r="F168" s="83">
        <f>+'Current Spreads by Qtr'!G168-'Current Spreads by Qtr'!F168</f>
        <v>35.69</v>
      </c>
      <c r="G168" s="83">
        <f>+'Current Spreads by Qtr'!H168-'Current Spreads by Qtr'!G168</f>
        <v>56.300000000000011</v>
      </c>
      <c r="H168" s="83">
        <f>+'Current Spreads by Qtr'!I168-'Current Spreads by Qtr'!H168</f>
        <v>-78.56</v>
      </c>
      <c r="I168" s="83">
        <f>+'Current Spreads by Qtr'!J168-'Current Spreads by Qtr'!I168</f>
        <v>-56.319999999999993</v>
      </c>
    </row>
    <row r="169" spans="1:9" x14ac:dyDescent="0.25">
      <c r="A169" s="79">
        <v>25</v>
      </c>
      <c r="B169" s="83">
        <f>+'Current Spreads by Qtr'!C169-'Current Spreads by Qtr'!B169</f>
        <v>48.17257720345259</v>
      </c>
      <c r="C169" s="83">
        <f>+'Current Spreads by Qtr'!D169-'Current Spreads by Qtr'!C169</f>
        <v>53.020000000000039</v>
      </c>
      <c r="D169" s="83">
        <f>+'Current Spreads by Qtr'!E169-'Current Spreads by Qtr'!D169</f>
        <v>-60.390000000000043</v>
      </c>
      <c r="E169" s="83">
        <f>+'Current Spreads by Qtr'!F169-'Current Spreads by Qtr'!E169</f>
        <v>66</v>
      </c>
      <c r="F169" s="83">
        <f>+'Current Spreads by Qtr'!G169-'Current Spreads by Qtr'!F169</f>
        <v>35.69</v>
      </c>
      <c r="G169" s="83">
        <f>+'Current Spreads by Qtr'!H169-'Current Spreads by Qtr'!G169</f>
        <v>56.300000000000011</v>
      </c>
      <c r="H169" s="83">
        <f>+'Current Spreads by Qtr'!I169-'Current Spreads by Qtr'!H169</f>
        <v>-78.56</v>
      </c>
      <c r="I169" s="83">
        <f>+'Current Spreads by Qtr'!J169-'Current Spreads by Qtr'!I169</f>
        <v>-56.319999999999993</v>
      </c>
    </row>
    <row r="170" spans="1:9" x14ac:dyDescent="0.25">
      <c r="A170" s="79">
        <v>26</v>
      </c>
      <c r="B170" s="83">
        <f>+'Current Spreads by Qtr'!C170-'Current Spreads by Qtr'!B170</f>
        <v>48.17257720345259</v>
      </c>
      <c r="C170" s="83">
        <f>+'Current Spreads by Qtr'!D170-'Current Spreads by Qtr'!C170</f>
        <v>53.020000000000039</v>
      </c>
      <c r="D170" s="83">
        <f>+'Current Spreads by Qtr'!E170-'Current Spreads by Qtr'!D170</f>
        <v>-60.390000000000043</v>
      </c>
      <c r="E170" s="83">
        <f>+'Current Spreads by Qtr'!F170-'Current Spreads by Qtr'!E170</f>
        <v>66</v>
      </c>
      <c r="F170" s="83">
        <f>+'Current Spreads by Qtr'!G170-'Current Spreads by Qtr'!F170</f>
        <v>35.69</v>
      </c>
      <c r="G170" s="83">
        <f>+'Current Spreads by Qtr'!H170-'Current Spreads by Qtr'!G170</f>
        <v>56.300000000000011</v>
      </c>
      <c r="H170" s="83">
        <f>+'Current Spreads by Qtr'!I170-'Current Spreads by Qtr'!H170</f>
        <v>-78.56</v>
      </c>
      <c r="I170" s="83">
        <f>+'Current Spreads by Qtr'!J170-'Current Spreads by Qtr'!I170</f>
        <v>-56.319999999999993</v>
      </c>
    </row>
    <row r="171" spans="1:9" x14ac:dyDescent="0.25">
      <c r="A171" s="79">
        <v>27</v>
      </c>
      <c r="B171" s="83">
        <f>+'Current Spreads by Qtr'!C171-'Current Spreads by Qtr'!B171</f>
        <v>48.17257720345259</v>
      </c>
      <c r="C171" s="83">
        <f>+'Current Spreads by Qtr'!D171-'Current Spreads by Qtr'!C171</f>
        <v>53.020000000000039</v>
      </c>
      <c r="D171" s="83">
        <f>+'Current Spreads by Qtr'!E171-'Current Spreads by Qtr'!D171</f>
        <v>-60.390000000000043</v>
      </c>
      <c r="E171" s="83">
        <f>+'Current Spreads by Qtr'!F171-'Current Spreads by Qtr'!E171</f>
        <v>66</v>
      </c>
      <c r="F171" s="83">
        <f>+'Current Spreads by Qtr'!G171-'Current Spreads by Qtr'!F171</f>
        <v>35.69</v>
      </c>
      <c r="G171" s="83">
        <f>+'Current Spreads by Qtr'!H171-'Current Spreads by Qtr'!G171</f>
        <v>56.300000000000011</v>
      </c>
      <c r="H171" s="83">
        <f>+'Current Spreads by Qtr'!I171-'Current Spreads by Qtr'!H171</f>
        <v>-78.56</v>
      </c>
      <c r="I171" s="83">
        <f>+'Current Spreads by Qtr'!J171-'Current Spreads by Qtr'!I171</f>
        <v>-56.319999999999993</v>
      </c>
    </row>
    <row r="172" spans="1:9" x14ac:dyDescent="0.25">
      <c r="A172" s="79">
        <v>28</v>
      </c>
      <c r="B172" s="83">
        <f>+'Current Spreads by Qtr'!C172-'Current Spreads by Qtr'!B172</f>
        <v>48.17257720345259</v>
      </c>
      <c r="C172" s="83">
        <f>+'Current Spreads by Qtr'!D172-'Current Spreads by Qtr'!C172</f>
        <v>53.020000000000039</v>
      </c>
      <c r="D172" s="83">
        <f>+'Current Spreads by Qtr'!E172-'Current Spreads by Qtr'!D172</f>
        <v>-60.390000000000043</v>
      </c>
      <c r="E172" s="83">
        <f>+'Current Spreads by Qtr'!F172-'Current Spreads by Qtr'!E172</f>
        <v>66</v>
      </c>
      <c r="F172" s="83">
        <f>+'Current Spreads by Qtr'!G172-'Current Spreads by Qtr'!F172</f>
        <v>35.69</v>
      </c>
      <c r="G172" s="83">
        <f>+'Current Spreads by Qtr'!H172-'Current Spreads by Qtr'!G172</f>
        <v>56.300000000000011</v>
      </c>
      <c r="H172" s="83">
        <f>+'Current Spreads by Qtr'!I172-'Current Spreads by Qtr'!H172</f>
        <v>-78.56</v>
      </c>
      <c r="I172" s="83">
        <f>+'Current Spreads by Qtr'!J172-'Current Spreads by Qtr'!I172</f>
        <v>-56.319999999999993</v>
      </c>
    </row>
    <row r="173" spans="1:9" x14ac:dyDescent="0.25">
      <c r="A173" s="79">
        <v>29</v>
      </c>
      <c r="B173" s="83">
        <f>+'Current Spreads by Qtr'!C173-'Current Spreads by Qtr'!B173</f>
        <v>48.17257720345259</v>
      </c>
      <c r="C173" s="83">
        <f>+'Current Spreads by Qtr'!D173-'Current Spreads by Qtr'!C173</f>
        <v>53.020000000000039</v>
      </c>
      <c r="D173" s="83">
        <f>+'Current Spreads by Qtr'!E173-'Current Spreads by Qtr'!D173</f>
        <v>-60.390000000000043</v>
      </c>
      <c r="E173" s="83">
        <f>+'Current Spreads by Qtr'!F173-'Current Spreads by Qtr'!E173</f>
        <v>66</v>
      </c>
      <c r="F173" s="83">
        <f>+'Current Spreads by Qtr'!G173-'Current Spreads by Qtr'!F173</f>
        <v>35.69</v>
      </c>
      <c r="G173" s="83">
        <f>+'Current Spreads by Qtr'!H173-'Current Spreads by Qtr'!G173</f>
        <v>56.300000000000011</v>
      </c>
      <c r="H173" s="83">
        <f>+'Current Spreads by Qtr'!I173-'Current Spreads by Qtr'!H173</f>
        <v>-78.56</v>
      </c>
      <c r="I173" s="83">
        <f>+'Current Spreads by Qtr'!J173-'Current Spreads by Qtr'!I173</f>
        <v>-56.319999999999993</v>
      </c>
    </row>
    <row r="174" spans="1:9" x14ac:dyDescent="0.25">
      <c r="A174" s="79">
        <v>30</v>
      </c>
      <c r="B174" s="83">
        <f>+'Current Spreads by Qtr'!C174-'Current Spreads by Qtr'!B174</f>
        <v>48.17257720345259</v>
      </c>
      <c r="C174" s="83">
        <f>+'Current Spreads by Qtr'!D174-'Current Spreads by Qtr'!C174</f>
        <v>53.020000000000039</v>
      </c>
      <c r="D174" s="83">
        <f>+'Current Spreads by Qtr'!E174-'Current Spreads by Qtr'!D174</f>
        <v>-60.390000000000043</v>
      </c>
      <c r="E174" s="83">
        <f>+'Current Spreads by Qtr'!F174-'Current Spreads by Qtr'!E174</f>
        <v>66</v>
      </c>
      <c r="F174" s="83">
        <f>+'Current Spreads by Qtr'!G174-'Current Spreads by Qtr'!F174</f>
        <v>35.69</v>
      </c>
      <c r="G174" s="83">
        <f>+'Current Spreads by Qtr'!H174-'Current Spreads by Qtr'!G174</f>
        <v>56.300000000000011</v>
      </c>
      <c r="H174" s="83">
        <f>+'Current Spreads by Qtr'!I174-'Current Spreads by Qtr'!H174</f>
        <v>-78.56</v>
      </c>
      <c r="I174" s="83">
        <f>+'Current Spreads by Qtr'!J174-'Current Spreads by Qtr'!I174</f>
        <v>-56.319999999999993</v>
      </c>
    </row>
    <row r="175" spans="1:9" x14ac:dyDescent="0.25">
      <c r="H175" s="3"/>
      <c r="I175" s="3"/>
    </row>
    <row r="176" spans="1:9" x14ac:dyDescent="0.25">
      <c r="H176" s="3"/>
      <c r="I176" s="3"/>
    </row>
    <row r="177" spans="1:9" x14ac:dyDescent="0.25">
      <c r="A177" s="3" t="s">
        <v>60</v>
      </c>
      <c r="H177" s="3"/>
      <c r="I177" s="3"/>
    </row>
    <row r="178" spans="1:9" x14ac:dyDescent="0.25">
      <c r="A178" s="77" t="s">
        <v>52</v>
      </c>
      <c r="B178" s="78"/>
      <c r="C178" s="31"/>
      <c r="D178" s="31"/>
      <c r="E178" s="31"/>
      <c r="H178" s="3"/>
      <c r="I178" s="3"/>
    </row>
    <row r="179" spans="1:9" ht="45" x14ac:dyDescent="0.25">
      <c r="A179" s="28" t="s">
        <v>51</v>
      </c>
      <c r="B179" s="113" t="str">
        <f>+B144</f>
        <v>12/31/2014 less 9/30/2014</v>
      </c>
      <c r="C179" s="113" t="str">
        <f t="shared" ref="C179:G179" si="8">+C144</f>
        <v>3/31/2015 less 12/31/2014</v>
      </c>
      <c r="D179" s="113" t="str">
        <f t="shared" si="8"/>
        <v>6/30/2015 less 3/31/2015</v>
      </c>
      <c r="E179" s="113" t="str">
        <f t="shared" si="8"/>
        <v>9/30/2015 less 6/30/2015</v>
      </c>
      <c r="F179" s="113" t="str">
        <f t="shared" si="8"/>
        <v>12/31/2015 less 9/30/2015</v>
      </c>
      <c r="G179" s="113" t="str">
        <f t="shared" si="8"/>
        <v>3/31/2016 less 12/31/2015</v>
      </c>
      <c r="H179" s="113" t="str">
        <f t="shared" ref="H179:I179" si="9">+H144</f>
        <v>6/30/2016 less 3/31/2016</v>
      </c>
      <c r="I179" s="113" t="str">
        <f t="shared" si="9"/>
        <v>9/30/2016 less 6/30/2016</v>
      </c>
    </row>
    <row r="180" spans="1:9" x14ac:dyDescent="0.25">
      <c r="A180" s="79">
        <v>1</v>
      </c>
      <c r="B180" s="83">
        <f>+'Current Spreads by Qtr'!C180-'Current Spreads by Qtr'!B180</f>
        <v>94.550239966056495</v>
      </c>
      <c r="C180" s="83">
        <f>+'Current Spreads by Qtr'!D180-'Current Spreads by Qtr'!C180</f>
        <v>62.699999999999932</v>
      </c>
      <c r="D180" s="83">
        <f>+'Current Spreads by Qtr'!E180-'Current Spreads by Qtr'!D180</f>
        <v>-65.269999999999982</v>
      </c>
      <c r="E180" s="83">
        <f>+'Current Spreads by Qtr'!F180-'Current Spreads by Qtr'!E180</f>
        <v>75.790000000000077</v>
      </c>
      <c r="F180" s="83">
        <f>+'Current Spreads by Qtr'!G180-'Current Spreads by Qtr'!F180</f>
        <v>85.449999999999932</v>
      </c>
      <c r="G180" s="83">
        <f>+'Current Spreads by Qtr'!H180-'Current Spreads by Qtr'!G180</f>
        <v>100.27999999999997</v>
      </c>
      <c r="H180" s="83">
        <f>+'Current Spreads by Qtr'!I180-'Current Spreads by Qtr'!H180</f>
        <v>-154.01999999999998</v>
      </c>
      <c r="I180" s="83">
        <f>+'Current Spreads by Qtr'!J180-'Current Spreads by Qtr'!I180</f>
        <v>-81.039999999999964</v>
      </c>
    </row>
    <row r="181" spans="1:9" x14ac:dyDescent="0.25">
      <c r="A181" s="79">
        <v>2</v>
      </c>
      <c r="B181" s="83">
        <f>+'Current Spreads by Qtr'!C181-'Current Spreads by Qtr'!B181</f>
        <v>94.550239966056495</v>
      </c>
      <c r="C181" s="83">
        <f>+'Current Spreads by Qtr'!D181-'Current Spreads by Qtr'!C181</f>
        <v>62.699999999999932</v>
      </c>
      <c r="D181" s="83">
        <f>+'Current Spreads by Qtr'!E181-'Current Spreads by Qtr'!D181</f>
        <v>-65.269999999999982</v>
      </c>
      <c r="E181" s="83">
        <f>+'Current Spreads by Qtr'!F181-'Current Spreads by Qtr'!E181</f>
        <v>75.790000000000077</v>
      </c>
      <c r="F181" s="83">
        <f>+'Current Spreads by Qtr'!G181-'Current Spreads by Qtr'!F181</f>
        <v>85.449999999999932</v>
      </c>
      <c r="G181" s="83">
        <f>+'Current Spreads by Qtr'!H181-'Current Spreads by Qtr'!G181</f>
        <v>100.27999999999997</v>
      </c>
      <c r="H181" s="83">
        <f>+'Current Spreads by Qtr'!I181-'Current Spreads by Qtr'!H181</f>
        <v>-154.01999999999998</v>
      </c>
      <c r="I181" s="83">
        <f>+'Current Spreads by Qtr'!J181-'Current Spreads by Qtr'!I181</f>
        <v>-81.039999999999964</v>
      </c>
    </row>
    <row r="182" spans="1:9" x14ac:dyDescent="0.25">
      <c r="A182" s="79">
        <v>3</v>
      </c>
      <c r="B182" s="83">
        <f>+'Current Spreads by Qtr'!C182-'Current Spreads by Qtr'!B182</f>
        <v>94.550239966056495</v>
      </c>
      <c r="C182" s="83">
        <f>+'Current Spreads by Qtr'!D182-'Current Spreads by Qtr'!C182</f>
        <v>62.699999999999932</v>
      </c>
      <c r="D182" s="83">
        <f>+'Current Spreads by Qtr'!E182-'Current Spreads by Qtr'!D182</f>
        <v>-65.269999999999982</v>
      </c>
      <c r="E182" s="83">
        <f>+'Current Spreads by Qtr'!F182-'Current Spreads by Qtr'!E182</f>
        <v>75.790000000000077</v>
      </c>
      <c r="F182" s="83">
        <f>+'Current Spreads by Qtr'!G182-'Current Spreads by Qtr'!F182</f>
        <v>85.449999999999932</v>
      </c>
      <c r="G182" s="83">
        <f>+'Current Spreads by Qtr'!H182-'Current Spreads by Qtr'!G182</f>
        <v>100.27999999999997</v>
      </c>
      <c r="H182" s="83">
        <f>+'Current Spreads by Qtr'!I182-'Current Spreads by Qtr'!H182</f>
        <v>-154.01999999999998</v>
      </c>
      <c r="I182" s="83">
        <f>+'Current Spreads by Qtr'!J182-'Current Spreads by Qtr'!I182</f>
        <v>-81.039999999999964</v>
      </c>
    </row>
    <row r="183" spans="1:9" x14ac:dyDescent="0.25">
      <c r="A183" s="79">
        <v>4</v>
      </c>
      <c r="B183" s="83">
        <f>+'Current Spreads by Qtr'!C183-'Current Spreads by Qtr'!B183</f>
        <v>94.550239966056495</v>
      </c>
      <c r="C183" s="83">
        <f>+'Current Spreads by Qtr'!D183-'Current Spreads by Qtr'!C183</f>
        <v>62.699999999999932</v>
      </c>
      <c r="D183" s="83">
        <f>+'Current Spreads by Qtr'!E183-'Current Spreads by Qtr'!D183</f>
        <v>-65.269999999999982</v>
      </c>
      <c r="E183" s="83">
        <f>+'Current Spreads by Qtr'!F183-'Current Spreads by Qtr'!E183</f>
        <v>75.790000000000077</v>
      </c>
      <c r="F183" s="83">
        <f>+'Current Spreads by Qtr'!G183-'Current Spreads by Qtr'!F183</f>
        <v>85.449999999999932</v>
      </c>
      <c r="G183" s="83">
        <f>+'Current Spreads by Qtr'!H183-'Current Spreads by Qtr'!G183</f>
        <v>100.27999999999997</v>
      </c>
      <c r="H183" s="83">
        <f>+'Current Spreads by Qtr'!I183-'Current Spreads by Qtr'!H183</f>
        <v>-154.01999999999998</v>
      </c>
      <c r="I183" s="83">
        <f>+'Current Spreads by Qtr'!J183-'Current Spreads by Qtr'!I183</f>
        <v>-81.039999999999964</v>
      </c>
    </row>
    <row r="184" spans="1:9" x14ac:dyDescent="0.25">
      <c r="A184" s="79">
        <v>5</v>
      </c>
      <c r="B184" s="83">
        <f>+'Current Spreads by Qtr'!C184-'Current Spreads by Qtr'!B184</f>
        <v>94.550239966056495</v>
      </c>
      <c r="C184" s="83">
        <f>+'Current Spreads by Qtr'!D184-'Current Spreads by Qtr'!C184</f>
        <v>62.699999999999932</v>
      </c>
      <c r="D184" s="83">
        <f>+'Current Spreads by Qtr'!E184-'Current Spreads by Qtr'!D184</f>
        <v>-65.269999999999982</v>
      </c>
      <c r="E184" s="83">
        <f>+'Current Spreads by Qtr'!F184-'Current Spreads by Qtr'!E184</f>
        <v>75.790000000000077</v>
      </c>
      <c r="F184" s="83">
        <f>+'Current Spreads by Qtr'!G184-'Current Spreads by Qtr'!F184</f>
        <v>85.449999999999932</v>
      </c>
      <c r="G184" s="83">
        <f>+'Current Spreads by Qtr'!H184-'Current Spreads by Qtr'!G184</f>
        <v>100.27999999999997</v>
      </c>
      <c r="H184" s="83">
        <f>+'Current Spreads by Qtr'!I184-'Current Spreads by Qtr'!H184</f>
        <v>-154.01999999999998</v>
      </c>
      <c r="I184" s="83">
        <f>+'Current Spreads by Qtr'!J184-'Current Spreads by Qtr'!I184</f>
        <v>-81.039999999999964</v>
      </c>
    </row>
    <row r="185" spans="1:9" x14ac:dyDescent="0.25">
      <c r="A185" s="79">
        <v>6</v>
      </c>
      <c r="B185" s="83">
        <f>+'Current Spreads by Qtr'!C185-'Current Spreads by Qtr'!B185</f>
        <v>94.550239966056495</v>
      </c>
      <c r="C185" s="83">
        <f>+'Current Spreads by Qtr'!D185-'Current Spreads by Qtr'!C185</f>
        <v>62.699999999999932</v>
      </c>
      <c r="D185" s="83">
        <f>+'Current Spreads by Qtr'!E185-'Current Spreads by Qtr'!D185</f>
        <v>-65.269999999999982</v>
      </c>
      <c r="E185" s="83">
        <f>+'Current Spreads by Qtr'!F185-'Current Spreads by Qtr'!E185</f>
        <v>75.790000000000077</v>
      </c>
      <c r="F185" s="83">
        <f>+'Current Spreads by Qtr'!G185-'Current Spreads by Qtr'!F185</f>
        <v>85.449999999999932</v>
      </c>
      <c r="G185" s="83">
        <f>+'Current Spreads by Qtr'!H185-'Current Spreads by Qtr'!G185</f>
        <v>100.27999999999997</v>
      </c>
      <c r="H185" s="83">
        <f>+'Current Spreads by Qtr'!I185-'Current Spreads by Qtr'!H185</f>
        <v>-154.01999999999998</v>
      </c>
      <c r="I185" s="83">
        <f>+'Current Spreads by Qtr'!J185-'Current Spreads by Qtr'!I185</f>
        <v>-81.039999999999964</v>
      </c>
    </row>
    <row r="186" spans="1:9" x14ac:dyDescent="0.25">
      <c r="A186" s="79">
        <v>7</v>
      </c>
      <c r="B186" s="83">
        <f>+'Current Spreads by Qtr'!C186-'Current Spreads by Qtr'!B186</f>
        <v>94.550239966056495</v>
      </c>
      <c r="C186" s="83">
        <f>+'Current Spreads by Qtr'!D186-'Current Spreads by Qtr'!C186</f>
        <v>62.699999999999932</v>
      </c>
      <c r="D186" s="83">
        <f>+'Current Spreads by Qtr'!E186-'Current Spreads by Qtr'!D186</f>
        <v>-65.269999999999982</v>
      </c>
      <c r="E186" s="83">
        <f>+'Current Spreads by Qtr'!F186-'Current Spreads by Qtr'!E186</f>
        <v>75.790000000000077</v>
      </c>
      <c r="F186" s="83">
        <f>+'Current Spreads by Qtr'!G186-'Current Spreads by Qtr'!F186</f>
        <v>85.449999999999932</v>
      </c>
      <c r="G186" s="83">
        <f>+'Current Spreads by Qtr'!H186-'Current Spreads by Qtr'!G186</f>
        <v>100.27999999999997</v>
      </c>
      <c r="H186" s="83">
        <f>+'Current Spreads by Qtr'!I186-'Current Spreads by Qtr'!H186</f>
        <v>-154.01999999999998</v>
      </c>
      <c r="I186" s="83">
        <f>+'Current Spreads by Qtr'!J186-'Current Spreads by Qtr'!I186</f>
        <v>-81.039999999999964</v>
      </c>
    </row>
    <row r="187" spans="1:9" x14ac:dyDescent="0.25">
      <c r="A187" s="79">
        <v>8</v>
      </c>
      <c r="B187" s="83">
        <f>+'Current Spreads by Qtr'!C187-'Current Spreads by Qtr'!B187</f>
        <v>94.550239966056495</v>
      </c>
      <c r="C187" s="83">
        <f>+'Current Spreads by Qtr'!D187-'Current Spreads by Qtr'!C187</f>
        <v>62.699999999999932</v>
      </c>
      <c r="D187" s="83">
        <f>+'Current Spreads by Qtr'!E187-'Current Spreads by Qtr'!D187</f>
        <v>-65.269999999999982</v>
      </c>
      <c r="E187" s="83">
        <f>+'Current Spreads by Qtr'!F187-'Current Spreads by Qtr'!E187</f>
        <v>75.790000000000077</v>
      </c>
      <c r="F187" s="83">
        <f>+'Current Spreads by Qtr'!G187-'Current Spreads by Qtr'!F187</f>
        <v>85.449999999999932</v>
      </c>
      <c r="G187" s="83">
        <f>+'Current Spreads by Qtr'!H187-'Current Spreads by Qtr'!G187</f>
        <v>100.27999999999997</v>
      </c>
      <c r="H187" s="83">
        <f>+'Current Spreads by Qtr'!I187-'Current Spreads by Qtr'!H187</f>
        <v>-154.01999999999998</v>
      </c>
      <c r="I187" s="83">
        <f>+'Current Spreads by Qtr'!J187-'Current Spreads by Qtr'!I187</f>
        <v>-81.039999999999964</v>
      </c>
    </row>
    <row r="188" spans="1:9" x14ac:dyDescent="0.25">
      <c r="A188" s="79">
        <v>9</v>
      </c>
      <c r="B188" s="83">
        <f>+'Current Spreads by Qtr'!C188-'Current Spreads by Qtr'!B188</f>
        <v>94.550239966056495</v>
      </c>
      <c r="C188" s="83">
        <f>+'Current Spreads by Qtr'!D188-'Current Spreads by Qtr'!C188</f>
        <v>62.699999999999932</v>
      </c>
      <c r="D188" s="83">
        <f>+'Current Spreads by Qtr'!E188-'Current Spreads by Qtr'!D188</f>
        <v>-65.269999999999982</v>
      </c>
      <c r="E188" s="83">
        <f>+'Current Spreads by Qtr'!F188-'Current Spreads by Qtr'!E188</f>
        <v>75.790000000000077</v>
      </c>
      <c r="F188" s="83">
        <f>+'Current Spreads by Qtr'!G188-'Current Spreads by Qtr'!F188</f>
        <v>85.449999999999932</v>
      </c>
      <c r="G188" s="83">
        <f>+'Current Spreads by Qtr'!H188-'Current Spreads by Qtr'!G188</f>
        <v>100.27999999999997</v>
      </c>
      <c r="H188" s="83">
        <f>+'Current Spreads by Qtr'!I188-'Current Spreads by Qtr'!H188</f>
        <v>-154.01999999999998</v>
      </c>
      <c r="I188" s="83">
        <f>+'Current Spreads by Qtr'!J188-'Current Spreads by Qtr'!I188</f>
        <v>-81.039999999999964</v>
      </c>
    </row>
    <row r="189" spans="1:9" x14ac:dyDescent="0.25">
      <c r="A189" s="79">
        <v>10</v>
      </c>
      <c r="B189" s="83">
        <f>+'Current Spreads by Qtr'!C189-'Current Spreads by Qtr'!B189</f>
        <v>94.550239966056495</v>
      </c>
      <c r="C189" s="83">
        <f>+'Current Spreads by Qtr'!D189-'Current Spreads by Qtr'!C189</f>
        <v>62.699999999999932</v>
      </c>
      <c r="D189" s="83">
        <f>+'Current Spreads by Qtr'!E189-'Current Spreads by Qtr'!D189</f>
        <v>-65.269999999999982</v>
      </c>
      <c r="E189" s="83">
        <f>+'Current Spreads by Qtr'!F189-'Current Spreads by Qtr'!E189</f>
        <v>75.790000000000077</v>
      </c>
      <c r="F189" s="83">
        <f>+'Current Spreads by Qtr'!G189-'Current Spreads by Qtr'!F189</f>
        <v>85.449999999999932</v>
      </c>
      <c r="G189" s="83">
        <f>+'Current Spreads by Qtr'!H189-'Current Spreads by Qtr'!G189</f>
        <v>100.27999999999997</v>
      </c>
      <c r="H189" s="83">
        <f>+'Current Spreads by Qtr'!I189-'Current Spreads by Qtr'!H189</f>
        <v>-154.01999999999998</v>
      </c>
      <c r="I189" s="83">
        <f>+'Current Spreads by Qtr'!J189-'Current Spreads by Qtr'!I189</f>
        <v>-81.039999999999964</v>
      </c>
    </row>
    <row r="190" spans="1:9" x14ac:dyDescent="0.25">
      <c r="A190" s="79">
        <v>11</v>
      </c>
      <c r="B190" s="83">
        <f>+'Current Spreads by Qtr'!C190-'Current Spreads by Qtr'!B190</f>
        <v>94.550239966056495</v>
      </c>
      <c r="C190" s="83">
        <f>+'Current Spreads by Qtr'!D190-'Current Spreads by Qtr'!C190</f>
        <v>62.699999999999932</v>
      </c>
      <c r="D190" s="83">
        <f>+'Current Spreads by Qtr'!E190-'Current Spreads by Qtr'!D190</f>
        <v>-65.269999999999982</v>
      </c>
      <c r="E190" s="83">
        <f>+'Current Spreads by Qtr'!F190-'Current Spreads by Qtr'!E190</f>
        <v>75.790000000000077</v>
      </c>
      <c r="F190" s="83">
        <f>+'Current Spreads by Qtr'!G190-'Current Spreads by Qtr'!F190</f>
        <v>85.449999999999932</v>
      </c>
      <c r="G190" s="83">
        <f>+'Current Spreads by Qtr'!H190-'Current Spreads by Qtr'!G190</f>
        <v>100.27999999999997</v>
      </c>
      <c r="H190" s="83">
        <f>+'Current Spreads by Qtr'!I190-'Current Spreads by Qtr'!H190</f>
        <v>-154.01999999999998</v>
      </c>
      <c r="I190" s="83">
        <f>+'Current Spreads by Qtr'!J190-'Current Spreads by Qtr'!I190</f>
        <v>-81.039999999999964</v>
      </c>
    </row>
    <row r="191" spans="1:9" x14ac:dyDescent="0.25">
      <c r="A191" s="79">
        <v>12</v>
      </c>
      <c r="B191" s="83">
        <f>+'Current Spreads by Qtr'!C191-'Current Spreads by Qtr'!B191</f>
        <v>94.550239966056495</v>
      </c>
      <c r="C191" s="83">
        <f>+'Current Spreads by Qtr'!D191-'Current Spreads by Qtr'!C191</f>
        <v>62.699999999999932</v>
      </c>
      <c r="D191" s="83">
        <f>+'Current Spreads by Qtr'!E191-'Current Spreads by Qtr'!D191</f>
        <v>-65.269999999999982</v>
      </c>
      <c r="E191" s="83">
        <f>+'Current Spreads by Qtr'!F191-'Current Spreads by Qtr'!E191</f>
        <v>75.790000000000077</v>
      </c>
      <c r="F191" s="83">
        <f>+'Current Spreads by Qtr'!G191-'Current Spreads by Qtr'!F191</f>
        <v>85.449999999999932</v>
      </c>
      <c r="G191" s="83">
        <f>+'Current Spreads by Qtr'!H191-'Current Spreads by Qtr'!G191</f>
        <v>100.27999999999997</v>
      </c>
      <c r="H191" s="83">
        <f>+'Current Spreads by Qtr'!I191-'Current Spreads by Qtr'!H191</f>
        <v>-154.01999999999998</v>
      </c>
      <c r="I191" s="83">
        <f>+'Current Spreads by Qtr'!J191-'Current Spreads by Qtr'!I191</f>
        <v>-81.039999999999964</v>
      </c>
    </row>
    <row r="192" spans="1:9" x14ac:dyDescent="0.25">
      <c r="A192" s="79">
        <v>13</v>
      </c>
      <c r="B192" s="83">
        <f>+'Current Spreads by Qtr'!C192-'Current Spreads by Qtr'!B192</f>
        <v>94.550239966056495</v>
      </c>
      <c r="C192" s="83">
        <f>+'Current Spreads by Qtr'!D192-'Current Spreads by Qtr'!C192</f>
        <v>62.699999999999932</v>
      </c>
      <c r="D192" s="83">
        <f>+'Current Spreads by Qtr'!E192-'Current Spreads by Qtr'!D192</f>
        <v>-65.269999999999982</v>
      </c>
      <c r="E192" s="83">
        <f>+'Current Spreads by Qtr'!F192-'Current Spreads by Qtr'!E192</f>
        <v>75.790000000000077</v>
      </c>
      <c r="F192" s="83">
        <f>+'Current Spreads by Qtr'!G192-'Current Spreads by Qtr'!F192</f>
        <v>85.449999999999932</v>
      </c>
      <c r="G192" s="83">
        <f>+'Current Spreads by Qtr'!H192-'Current Spreads by Qtr'!G192</f>
        <v>100.27999999999997</v>
      </c>
      <c r="H192" s="83">
        <f>+'Current Spreads by Qtr'!I192-'Current Spreads by Qtr'!H192</f>
        <v>-154.01999999999998</v>
      </c>
      <c r="I192" s="83">
        <f>+'Current Spreads by Qtr'!J192-'Current Spreads by Qtr'!I192</f>
        <v>-81.039999999999964</v>
      </c>
    </row>
    <row r="193" spans="1:9" x14ac:dyDescent="0.25">
      <c r="A193" s="79">
        <v>14</v>
      </c>
      <c r="B193" s="83">
        <f>+'Current Spreads by Qtr'!C193-'Current Spreads by Qtr'!B193</f>
        <v>94.550239966056495</v>
      </c>
      <c r="C193" s="83">
        <f>+'Current Spreads by Qtr'!D193-'Current Spreads by Qtr'!C193</f>
        <v>62.699999999999932</v>
      </c>
      <c r="D193" s="83">
        <f>+'Current Spreads by Qtr'!E193-'Current Spreads by Qtr'!D193</f>
        <v>-65.269999999999982</v>
      </c>
      <c r="E193" s="83">
        <f>+'Current Spreads by Qtr'!F193-'Current Spreads by Qtr'!E193</f>
        <v>75.790000000000077</v>
      </c>
      <c r="F193" s="83">
        <f>+'Current Spreads by Qtr'!G193-'Current Spreads by Qtr'!F193</f>
        <v>85.449999999999932</v>
      </c>
      <c r="G193" s="83">
        <f>+'Current Spreads by Qtr'!H193-'Current Spreads by Qtr'!G193</f>
        <v>100.27999999999997</v>
      </c>
      <c r="H193" s="83">
        <f>+'Current Spreads by Qtr'!I193-'Current Spreads by Qtr'!H193</f>
        <v>-154.01999999999998</v>
      </c>
      <c r="I193" s="83">
        <f>+'Current Spreads by Qtr'!J193-'Current Spreads by Qtr'!I193</f>
        <v>-81.039999999999964</v>
      </c>
    </row>
    <row r="194" spans="1:9" x14ac:dyDescent="0.25">
      <c r="A194" s="79">
        <v>15</v>
      </c>
      <c r="B194" s="83">
        <f>+'Current Spreads by Qtr'!C194-'Current Spreads by Qtr'!B194</f>
        <v>94.550239966056495</v>
      </c>
      <c r="C194" s="83">
        <f>+'Current Spreads by Qtr'!D194-'Current Spreads by Qtr'!C194</f>
        <v>62.699999999999932</v>
      </c>
      <c r="D194" s="83">
        <f>+'Current Spreads by Qtr'!E194-'Current Spreads by Qtr'!D194</f>
        <v>-65.269999999999982</v>
      </c>
      <c r="E194" s="83">
        <f>+'Current Spreads by Qtr'!F194-'Current Spreads by Qtr'!E194</f>
        <v>75.790000000000077</v>
      </c>
      <c r="F194" s="83">
        <f>+'Current Spreads by Qtr'!G194-'Current Spreads by Qtr'!F194</f>
        <v>85.449999999999932</v>
      </c>
      <c r="G194" s="83">
        <f>+'Current Spreads by Qtr'!H194-'Current Spreads by Qtr'!G194</f>
        <v>100.27999999999997</v>
      </c>
      <c r="H194" s="83">
        <f>+'Current Spreads by Qtr'!I194-'Current Spreads by Qtr'!H194</f>
        <v>-154.01999999999998</v>
      </c>
      <c r="I194" s="83">
        <f>+'Current Spreads by Qtr'!J194-'Current Spreads by Qtr'!I194</f>
        <v>-81.039999999999964</v>
      </c>
    </row>
    <row r="195" spans="1:9" x14ac:dyDescent="0.25">
      <c r="A195" s="79">
        <v>16</v>
      </c>
      <c r="B195" s="83">
        <f>+'Current Spreads by Qtr'!C195-'Current Spreads by Qtr'!B195</f>
        <v>94.550239966056495</v>
      </c>
      <c r="C195" s="83">
        <f>+'Current Spreads by Qtr'!D195-'Current Spreads by Qtr'!C195</f>
        <v>62.699999999999932</v>
      </c>
      <c r="D195" s="83">
        <f>+'Current Spreads by Qtr'!E195-'Current Spreads by Qtr'!D195</f>
        <v>-65.269999999999982</v>
      </c>
      <c r="E195" s="83">
        <f>+'Current Spreads by Qtr'!F195-'Current Spreads by Qtr'!E195</f>
        <v>75.790000000000077</v>
      </c>
      <c r="F195" s="83">
        <f>+'Current Spreads by Qtr'!G195-'Current Spreads by Qtr'!F195</f>
        <v>85.449999999999932</v>
      </c>
      <c r="G195" s="83">
        <f>+'Current Spreads by Qtr'!H195-'Current Spreads by Qtr'!G195</f>
        <v>100.27999999999997</v>
      </c>
      <c r="H195" s="83">
        <f>+'Current Spreads by Qtr'!I195-'Current Spreads by Qtr'!H195</f>
        <v>-154.01999999999998</v>
      </c>
      <c r="I195" s="83">
        <f>+'Current Spreads by Qtr'!J195-'Current Spreads by Qtr'!I195</f>
        <v>-81.039999999999964</v>
      </c>
    </row>
    <row r="196" spans="1:9" x14ac:dyDescent="0.25">
      <c r="A196" s="79">
        <v>17</v>
      </c>
      <c r="B196" s="83">
        <f>+'Current Spreads by Qtr'!C196-'Current Spreads by Qtr'!B196</f>
        <v>94.550239966056495</v>
      </c>
      <c r="C196" s="83">
        <f>+'Current Spreads by Qtr'!D196-'Current Spreads by Qtr'!C196</f>
        <v>62.699999999999932</v>
      </c>
      <c r="D196" s="83">
        <f>+'Current Spreads by Qtr'!E196-'Current Spreads by Qtr'!D196</f>
        <v>-65.269999999999982</v>
      </c>
      <c r="E196" s="83">
        <f>+'Current Spreads by Qtr'!F196-'Current Spreads by Qtr'!E196</f>
        <v>75.790000000000077</v>
      </c>
      <c r="F196" s="83">
        <f>+'Current Spreads by Qtr'!G196-'Current Spreads by Qtr'!F196</f>
        <v>85.449999999999932</v>
      </c>
      <c r="G196" s="83">
        <f>+'Current Spreads by Qtr'!H196-'Current Spreads by Qtr'!G196</f>
        <v>100.27999999999997</v>
      </c>
      <c r="H196" s="83">
        <f>+'Current Spreads by Qtr'!I196-'Current Spreads by Qtr'!H196</f>
        <v>-154.01999999999998</v>
      </c>
      <c r="I196" s="83">
        <f>+'Current Spreads by Qtr'!J196-'Current Spreads by Qtr'!I196</f>
        <v>-81.039999999999964</v>
      </c>
    </row>
    <row r="197" spans="1:9" x14ac:dyDescent="0.25">
      <c r="A197" s="79">
        <v>18</v>
      </c>
      <c r="B197" s="83">
        <f>+'Current Spreads by Qtr'!C197-'Current Spreads by Qtr'!B197</f>
        <v>94.550239966056495</v>
      </c>
      <c r="C197" s="83">
        <f>+'Current Spreads by Qtr'!D197-'Current Spreads by Qtr'!C197</f>
        <v>62.699999999999932</v>
      </c>
      <c r="D197" s="83">
        <f>+'Current Spreads by Qtr'!E197-'Current Spreads by Qtr'!D197</f>
        <v>-65.269999999999982</v>
      </c>
      <c r="E197" s="83">
        <f>+'Current Spreads by Qtr'!F197-'Current Spreads by Qtr'!E197</f>
        <v>75.790000000000077</v>
      </c>
      <c r="F197" s="83">
        <f>+'Current Spreads by Qtr'!G197-'Current Spreads by Qtr'!F197</f>
        <v>85.449999999999932</v>
      </c>
      <c r="G197" s="83">
        <f>+'Current Spreads by Qtr'!H197-'Current Spreads by Qtr'!G197</f>
        <v>100.27999999999997</v>
      </c>
      <c r="H197" s="83">
        <f>+'Current Spreads by Qtr'!I197-'Current Spreads by Qtr'!H197</f>
        <v>-154.01999999999998</v>
      </c>
      <c r="I197" s="83">
        <f>+'Current Spreads by Qtr'!J197-'Current Spreads by Qtr'!I197</f>
        <v>-81.039999999999964</v>
      </c>
    </row>
    <row r="198" spans="1:9" x14ac:dyDescent="0.25">
      <c r="A198" s="79">
        <v>19</v>
      </c>
      <c r="B198" s="83">
        <f>+'Current Spreads by Qtr'!C198-'Current Spreads by Qtr'!B198</f>
        <v>94.550239966056495</v>
      </c>
      <c r="C198" s="83">
        <f>+'Current Spreads by Qtr'!D198-'Current Spreads by Qtr'!C198</f>
        <v>62.699999999999932</v>
      </c>
      <c r="D198" s="83">
        <f>+'Current Spreads by Qtr'!E198-'Current Spreads by Qtr'!D198</f>
        <v>-65.269999999999982</v>
      </c>
      <c r="E198" s="83">
        <f>+'Current Spreads by Qtr'!F198-'Current Spreads by Qtr'!E198</f>
        <v>75.790000000000077</v>
      </c>
      <c r="F198" s="83">
        <f>+'Current Spreads by Qtr'!G198-'Current Spreads by Qtr'!F198</f>
        <v>85.449999999999932</v>
      </c>
      <c r="G198" s="83">
        <f>+'Current Spreads by Qtr'!H198-'Current Spreads by Qtr'!G198</f>
        <v>100.27999999999997</v>
      </c>
      <c r="H198" s="83">
        <f>+'Current Spreads by Qtr'!I198-'Current Spreads by Qtr'!H198</f>
        <v>-154.01999999999998</v>
      </c>
      <c r="I198" s="83">
        <f>+'Current Spreads by Qtr'!J198-'Current Spreads by Qtr'!I198</f>
        <v>-81.039999999999964</v>
      </c>
    </row>
    <row r="199" spans="1:9" x14ac:dyDescent="0.25">
      <c r="A199" s="79">
        <v>20</v>
      </c>
      <c r="B199" s="83">
        <f>+'Current Spreads by Qtr'!C199-'Current Spreads by Qtr'!B199</f>
        <v>94.550239966056495</v>
      </c>
      <c r="C199" s="83">
        <f>+'Current Spreads by Qtr'!D199-'Current Spreads by Qtr'!C199</f>
        <v>62.699999999999932</v>
      </c>
      <c r="D199" s="83">
        <f>+'Current Spreads by Qtr'!E199-'Current Spreads by Qtr'!D199</f>
        <v>-65.269999999999982</v>
      </c>
      <c r="E199" s="83">
        <f>+'Current Spreads by Qtr'!F199-'Current Spreads by Qtr'!E199</f>
        <v>75.790000000000077</v>
      </c>
      <c r="F199" s="83">
        <f>+'Current Spreads by Qtr'!G199-'Current Spreads by Qtr'!F199</f>
        <v>85.449999999999932</v>
      </c>
      <c r="G199" s="83">
        <f>+'Current Spreads by Qtr'!H199-'Current Spreads by Qtr'!G199</f>
        <v>100.27999999999997</v>
      </c>
      <c r="H199" s="83">
        <f>+'Current Spreads by Qtr'!I199-'Current Spreads by Qtr'!H199</f>
        <v>-154.01999999999998</v>
      </c>
      <c r="I199" s="83">
        <f>+'Current Spreads by Qtr'!J199-'Current Spreads by Qtr'!I199</f>
        <v>-81.039999999999964</v>
      </c>
    </row>
    <row r="200" spans="1:9" x14ac:dyDescent="0.25">
      <c r="A200" s="79">
        <v>21</v>
      </c>
      <c r="B200" s="83">
        <f>+'Current Spreads by Qtr'!C200-'Current Spreads by Qtr'!B200</f>
        <v>94.550239966056495</v>
      </c>
      <c r="C200" s="83">
        <f>+'Current Spreads by Qtr'!D200-'Current Spreads by Qtr'!C200</f>
        <v>62.699999999999932</v>
      </c>
      <c r="D200" s="83">
        <f>+'Current Spreads by Qtr'!E200-'Current Spreads by Qtr'!D200</f>
        <v>-65.269999999999982</v>
      </c>
      <c r="E200" s="83">
        <f>+'Current Spreads by Qtr'!F200-'Current Spreads by Qtr'!E200</f>
        <v>75.790000000000077</v>
      </c>
      <c r="F200" s="83">
        <f>+'Current Spreads by Qtr'!G200-'Current Spreads by Qtr'!F200</f>
        <v>85.449999999999932</v>
      </c>
      <c r="G200" s="83">
        <f>+'Current Spreads by Qtr'!H200-'Current Spreads by Qtr'!G200</f>
        <v>100.27999999999997</v>
      </c>
      <c r="H200" s="83">
        <f>+'Current Spreads by Qtr'!I200-'Current Spreads by Qtr'!H200</f>
        <v>-154.01999999999998</v>
      </c>
      <c r="I200" s="83">
        <f>+'Current Spreads by Qtr'!J200-'Current Spreads by Qtr'!I200</f>
        <v>-81.039999999999964</v>
      </c>
    </row>
    <row r="201" spans="1:9" x14ac:dyDescent="0.25">
      <c r="A201" s="79">
        <v>22</v>
      </c>
      <c r="B201" s="83">
        <f>+'Current Spreads by Qtr'!C201-'Current Spreads by Qtr'!B201</f>
        <v>94.550239966056495</v>
      </c>
      <c r="C201" s="83">
        <f>+'Current Spreads by Qtr'!D201-'Current Spreads by Qtr'!C201</f>
        <v>62.699999999999932</v>
      </c>
      <c r="D201" s="83">
        <f>+'Current Spreads by Qtr'!E201-'Current Spreads by Qtr'!D201</f>
        <v>-65.269999999999982</v>
      </c>
      <c r="E201" s="83">
        <f>+'Current Spreads by Qtr'!F201-'Current Spreads by Qtr'!E201</f>
        <v>75.790000000000077</v>
      </c>
      <c r="F201" s="83">
        <f>+'Current Spreads by Qtr'!G201-'Current Spreads by Qtr'!F201</f>
        <v>85.449999999999932</v>
      </c>
      <c r="G201" s="83">
        <f>+'Current Spreads by Qtr'!H201-'Current Spreads by Qtr'!G201</f>
        <v>100.27999999999997</v>
      </c>
      <c r="H201" s="83">
        <f>+'Current Spreads by Qtr'!I201-'Current Spreads by Qtr'!H201</f>
        <v>-154.01999999999998</v>
      </c>
      <c r="I201" s="83">
        <f>+'Current Spreads by Qtr'!J201-'Current Spreads by Qtr'!I201</f>
        <v>-81.039999999999964</v>
      </c>
    </row>
    <row r="202" spans="1:9" x14ac:dyDescent="0.25">
      <c r="A202" s="79">
        <v>23</v>
      </c>
      <c r="B202" s="83">
        <f>+'Current Spreads by Qtr'!C202-'Current Spreads by Qtr'!B202</f>
        <v>94.550239966056495</v>
      </c>
      <c r="C202" s="83">
        <f>+'Current Spreads by Qtr'!D202-'Current Spreads by Qtr'!C202</f>
        <v>62.699999999999932</v>
      </c>
      <c r="D202" s="83">
        <f>+'Current Spreads by Qtr'!E202-'Current Spreads by Qtr'!D202</f>
        <v>-65.269999999999982</v>
      </c>
      <c r="E202" s="83">
        <f>+'Current Spreads by Qtr'!F202-'Current Spreads by Qtr'!E202</f>
        <v>75.790000000000077</v>
      </c>
      <c r="F202" s="83">
        <f>+'Current Spreads by Qtr'!G202-'Current Spreads by Qtr'!F202</f>
        <v>85.449999999999932</v>
      </c>
      <c r="G202" s="83">
        <f>+'Current Spreads by Qtr'!H202-'Current Spreads by Qtr'!G202</f>
        <v>100.27999999999997</v>
      </c>
      <c r="H202" s="83">
        <f>+'Current Spreads by Qtr'!I202-'Current Spreads by Qtr'!H202</f>
        <v>-154.01999999999998</v>
      </c>
      <c r="I202" s="83">
        <f>+'Current Spreads by Qtr'!J202-'Current Spreads by Qtr'!I202</f>
        <v>-81.039999999999964</v>
      </c>
    </row>
    <row r="203" spans="1:9" x14ac:dyDescent="0.25">
      <c r="A203" s="79">
        <v>24</v>
      </c>
      <c r="B203" s="83">
        <f>+'Current Spreads by Qtr'!C203-'Current Spreads by Qtr'!B203</f>
        <v>94.550239966056495</v>
      </c>
      <c r="C203" s="83">
        <f>+'Current Spreads by Qtr'!D203-'Current Spreads by Qtr'!C203</f>
        <v>62.699999999999932</v>
      </c>
      <c r="D203" s="83">
        <f>+'Current Spreads by Qtr'!E203-'Current Spreads by Qtr'!D203</f>
        <v>-65.269999999999982</v>
      </c>
      <c r="E203" s="83">
        <f>+'Current Spreads by Qtr'!F203-'Current Spreads by Qtr'!E203</f>
        <v>75.790000000000077</v>
      </c>
      <c r="F203" s="83">
        <f>+'Current Spreads by Qtr'!G203-'Current Spreads by Qtr'!F203</f>
        <v>85.449999999999932</v>
      </c>
      <c r="G203" s="83">
        <f>+'Current Spreads by Qtr'!H203-'Current Spreads by Qtr'!G203</f>
        <v>100.27999999999997</v>
      </c>
      <c r="H203" s="83">
        <f>+'Current Spreads by Qtr'!I203-'Current Spreads by Qtr'!H203</f>
        <v>-154.01999999999998</v>
      </c>
      <c r="I203" s="83">
        <f>+'Current Spreads by Qtr'!J203-'Current Spreads by Qtr'!I203</f>
        <v>-81.039999999999964</v>
      </c>
    </row>
    <row r="204" spans="1:9" x14ac:dyDescent="0.25">
      <c r="A204" s="79">
        <v>25</v>
      </c>
      <c r="B204" s="83">
        <f>+'Current Spreads by Qtr'!C204-'Current Spreads by Qtr'!B204</f>
        <v>94.550239966056495</v>
      </c>
      <c r="C204" s="83">
        <f>+'Current Spreads by Qtr'!D204-'Current Spreads by Qtr'!C204</f>
        <v>62.699999999999932</v>
      </c>
      <c r="D204" s="83">
        <f>+'Current Spreads by Qtr'!E204-'Current Spreads by Qtr'!D204</f>
        <v>-65.269999999999982</v>
      </c>
      <c r="E204" s="83">
        <f>+'Current Spreads by Qtr'!F204-'Current Spreads by Qtr'!E204</f>
        <v>75.790000000000077</v>
      </c>
      <c r="F204" s="83">
        <f>+'Current Spreads by Qtr'!G204-'Current Spreads by Qtr'!F204</f>
        <v>85.449999999999932</v>
      </c>
      <c r="G204" s="83">
        <f>+'Current Spreads by Qtr'!H204-'Current Spreads by Qtr'!G204</f>
        <v>100.27999999999997</v>
      </c>
      <c r="H204" s="83">
        <f>+'Current Spreads by Qtr'!I204-'Current Spreads by Qtr'!H204</f>
        <v>-154.01999999999998</v>
      </c>
      <c r="I204" s="83">
        <f>+'Current Spreads by Qtr'!J204-'Current Spreads by Qtr'!I204</f>
        <v>-81.039999999999964</v>
      </c>
    </row>
    <row r="205" spans="1:9" x14ac:dyDescent="0.25">
      <c r="A205" s="79">
        <v>26</v>
      </c>
      <c r="B205" s="83">
        <f>+'Current Spreads by Qtr'!C205-'Current Spreads by Qtr'!B205</f>
        <v>94.550239966056495</v>
      </c>
      <c r="C205" s="83">
        <f>+'Current Spreads by Qtr'!D205-'Current Spreads by Qtr'!C205</f>
        <v>62.699999999999932</v>
      </c>
      <c r="D205" s="83">
        <f>+'Current Spreads by Qtr'!E205-'Current Spreads by Qtr'!D205</f>
        <v>-65.269999999999982</v>
      </c>
      <c r="E205" s="83">
        <f>+'Current Spreads by Qtr'!F205-'Current Spreads by Qtr'!E205</f>
        <v>75.790000000000077</v>
      </c>
      <c r="F205" s="83">
        <f>+'Current Spreads by Qtr'!G205-'Current Spreads by Qtr'!F205</f>
        <v>85.449999999999932</v>
      </c>
      <c r="G205" s="83">
        <f>+'Current Spreads by Qtr'!H205-'Current Spreads by Qtr'!G205</f>
        <v>100.27999999999997</v>
      </c>
      <c r="H205" s="83">
        <f>+'Current Spreads by Qtr'!I205-'Current Spreads by Qtr'!H205</f>
        <v>-154.01999999999998</v>
      </c>
      <c r="I205" s="83">
        <f>+'Current Spreads by Qtr'!J205-'Current Spreads by Qtr'!I205</f>
        <v>-81.039999999999964</v>
      </c>
    </row>
    <row r="206" spans="1:9" x14ac:dyDescent="0.25">
      <c r="A206" s="79">
        <v>27</v>
      </c>
      <c r="B206" s="83">
        <f>+'Current Spreads by Qtr'!C206-'Current Spreads by Qtr'!B206</f>
        <v>94.550239966056495</v>
      </c>
      <c r="C206" s="83">
        <f>+'Current Spreads by Qtr'!D206-'Current Spreads by Qtr'!C206</f>
        <v>62.699999999999932</v>
      </c>
      <c r="D206" s="83">
        <f>+'Current Spreads by Qtr'!E206-'Current Spreads by Qtr'!D206</f>
        <v>-65.269999999999982</v>
      </c>
      <c r="E206" s="83">
        <f>+'Current Spreads by Qtr'!F206-'Current Spreads by Qtr'!E206</f>
        <v>75.790000000000077</v>
      </c>
      <c r="F206" s="83">
        <f>+'Current Spreads by Qtr'!G206-'Current Spreads by Qtr'!F206</f>
        <v>85.449999999999932</v>
      </c>
      <c r="G206" s="83">
        <f>+'Current Spreads by Qtr'!H206-'Current Spreads by Qtr'!G206</f>
        <v>100.27999999999997</v>
      </c>
      <c r="H206" s="83">
        <f>+'Current Spreads by Qtr'!I206-'Current Spreads by Qtr'!H206</f>
        <v>-154.01999999999998</v>
      </c>
      <c r="I206" s="83">
        <f>+'Current Spreads by Qtr'!J206-'Current Spreads by Qtr'!I206</f>
        <v>-81.039999999999964</v>
      </c>
    </row>
    <row r="207" spans="1:9" x14ac:dyDescent="0.25">
      <c r="A207" s="79">
        <v>28</v>
      </c>
      <c r="B207" s="83">
        <f>+'Current Spreads by Qtr'!C207-'Current Spreads by Qtr'!B207</f>
        <v>94.550239966056495</v>
      </c>
      <c r="C207" s="83">
        <f>+'Current Spreads by Qtr'!D207-'Current Spreads by Qtr'!C207</f>
        <v>62.699999999999932</v>
      </c>
      <c r="D207" s="83">
        <f>+'Current Spreads by Qtr'!E207-'Current Spreads by Qtr'!D207</f>
        <v>-65.269999999999982</v>
      </c>
      <c r="E207" s="83">
        <f>+'Current Spreads by Qtr'!F207-'Current Spreads by Qtr'!E207</f>
        <v>75.790000000000077</v>
      </c>
      <c r="F207" s="83">
        <f>+'Current Spreads by Qtr'!G207-'Current Spreads by Qtr'!F207</f>
        <v>85.449999999999932</v>
      </c>
      <c r="G207" s="83">
        <f>+'Current Spreads by Qtr'!H207-'Current Spreads by Qtr'!G207</f>
        <v>100.27999999999997</v>
      </c>
      <c r="H207" s="83">
        <f>+'Current Spreads by Qtr'!I207-'Current Spreads by Qtr'!H207</f>
        <v>-154.01999999999998</v>
      </c>
      <c r="I207" s="83">
        <f>+'Current Spreads by Qtr'!J207-'Current Spreads by Qtr'!I207</f>
        <v>-81.039999999999964</v>
      </c>
    </row>
    <row r="208" spans="1:9" x14ac:dyDescent="0.25">
      <c r="A208" s="79">
        <v>29</v>
      </c>
      <c r="B208" s="83">
        <f>+'Current Spreads by Qtr'!C208-'Current Spreads by Qtr'!B208</f>
        <v>94.550239966056495</v>
      </c>
      <c r="C208" s="83">
        <f>+'Current Spreads by Qtr'!D208-'Current Spreads by Qtr'!C208</f>
        <v>62.699999999999932</v>
      </c>
      <c r="D208" s="83">
        <f>+'Current Spreads by Qtr'!E208-'Current Spreads by Qtr'!D208</f>
        <v>-65.269999999999982</v>
      </c>
      <c r="E208" s="83">
        <f>+'Current Spreads by Qtr'!F208-'Current Spreads by Qtr'!E208</f>
        <v>75.790000000000077</v>
      </c>
      <c r="F208" s="83">
        <f>+'Current Spreads by Qtr'!G208-'Current Spreads by Qtr'!F208</f>
        <v>85.449999999999932</v>
      </c>
      <c r="G208" s="83">
        <f>+'Current Spreads by Qtr'!H208-'Current Spreads by Qtr'!G208</f>
        <v>100.27999999999997</v>
      </c>
      <c r="H208" s="83">
        <f>+'Current Spreads by Qtr'!I208-'Current Spreads by Qtr'!H208</f>
        <v>-154.01999999999998</v>
      </c>
      <c r="I208" s="83">
        <f>+'Current Spreads by Qtr'!J208-'Current Spreads by Qtr'!I208</f>
        <v>-81.039999999999964</v>
      </c>
    </row>
    <row r="209" spans="1:9" x14ac:dyDescent="0.25">
      <c r="A209" s="79">
        <v>30</v>
      </c>
      <c r="B209" s="83">
        <f>+'Current Spreads by Qtr'!C209-'Current Spreads by Qtr'!B209</f>
        <v>94.550239966056495</v>
      </c>
      <c r="C209" s="83">
        <f>+'Current Spreads by Qtr'!D209-'Current Spreads by Qtr'!C209</f>
        <v>62.699999999999932</v>
      </c>
      <c r="D209" s="83">
        <f>+'Current Spreads by Qtr'!E209-'Current Spreads by Qtr'!D209</f>
        <v>-65.269999999999982</v>
      </c>
      <c r="E209" s="83">
        <f>+'Current Spreads by Qtr'!F209-'Current Spreads by Qtr'!E209</f>
        <v>75.790000000000077</v>
      </c>
      <c r="F209" s="83">
        <f>+'Current Spreads by Qtr'!G209-'Current Spreads by Qtr'!F209</f>
        <v>85.449999999999932</v>
      </c>
      <c r="G209" s="83">
        <f>+'Current Spreads by Qtr'!H209-'Current Spreads by Qtr'!G209</f>
        <v>100.27999999999997</v>
      </c>
      <c r="H209" s="83">
        <f>+'Current Spreads by Qtr'!I209-'Current Spreads by Qtr'!H209</f>
        <v>-154.01999999999998</v>
      </c>
      <c r="I209" s="83">
        <f>+'Current Spreads by Qtr'!J209-'Current Spreads by Qtr'!I209</f>
        <v>-81.039999999999964</v>
      </c>
    </row>
    <row r="210" spans="1:9" x14ac:dyDescent="0.25">
      <c r="H210" s="3"/>
      <c r="I210" s="3"/>
    </row>
    <row r="211" spans="1:9" x14ac:dyDescent="0.25">
      <c r="H211" s="3"/>
      <c r="I211" s="3"/>
    </row>
    <row r="212" spans="1:9" x14ac:dyDescent="0.25">
      <c r="A212" s="3" t="s">
        <v>61</v>
      </c>
      <c r="H212" s="3"/>
      <c r="I212" s="3"/>
    </row>
    <row r="213" spans="1:9" x14ac:dyDescent="0.25">
      <c r="A213" s="77" t="s">
        <v>52</v>
      </c>
      <c r="B213" s="78"/>
      <c r="C213" s="31"/>
      <c r="D213" s="31"/>
      <c r="E213" s="31"/>
      <c r="H213" s="3"/>
      <c r="I213" s="3"/>
    </row>
    <row r="214" spans="1:9" ht="45" x14ac:dyDescent="0.25">
      <c r="A214" s="28" t="s">
        <v>51</v>
      </c>
      <c r="B214" s="113" t="str">
        <f>+B179</f>
        <v>12/31/2014 less 9/30/2014</v>
      </c>
      <c r="C214" s="113" t="str">
        <f t="shared" ref="C214:G214" si="10">+C179</f>
        <v>3/31/2015 less 12/31/2014</v>
      </c>
      <c r="D214" s="113" t="str">
        <f t="shared" si="10"/>
        <v>6/30/2015 less 3/31/2015</v>
      </c>
      <c r="E214" s="113" t="str">
        <f t="shared" si="10"/>
        <v>9/30/2015 less 6/30/2015</v>
      </c>
      <c r="F214" s="113" t="str">
        <f t="shared" si="10"/>
        <v>12/31/2015 less 9/30/2015</v>
      </c>
      <c r="G214" s="113" t="str">
        <f t="shared" si="10"/>
        <v>3/31/2016 less 12/31/2015</v>
      </c>
      <c r="H214" s="113" t="str">
        <f t="shared" ref="H214:I214" si="11">+H179</f>
        <v>6/30/2016 less 3/31/2016</v>
      </c>
      <c r="I214" s="113" t="str">
        <f t="shared" si="11"/>
        <v>9/30/2016 less 6/30/2016</v>
      </c>
    </row>
    <row r="215" spans="1:9" x14ac:dyDescent="0.25">
      <c r="A215" s="79">
        <v>1</v>
      </c>
      <c r="B215" s="83">
        <f>+'Current Spreads by Qtr'!C215-'Current Spreads by Qtr'!B215</f>
        <v>177.47533588206136</v>
      </c>
      <c r="C215" s="83">
        <f>+'Current Spreads by Qtr'!D215-'Current Spreads by Qtr'!C215</f>
        <v>298.50000000000011</v>
      </c>
      <c r="D215" s="83">
        <f>+'Current Spreads by Qtr'!E215-'Current Spreads by Qtr'!D215</f>
        <v>-260.33000000000004</v>
      </c>
      <c r="E215" s="83">
        <f>+'Current Spreads by Qtr'!F215-'Current Spreads by Qtr'!E215</f>
        <v>189.25999999999988</v>
      </c>
      <c r="F215" s="83">
        <f>+'Current Spreads by Qtr'!G215-'Current Spreads by Qtr'!F215</f>
        <v>269.86000000000013</v>
      </c>
      <c r="G215" s="83">
        <f>+'Current Spreads by Qtr'!H215-'Current Spreads by Qtr'!G215</f>
        <v>395.1099999999999</v>
      </c>
      <c r="H215" s="83">
        <f>+'Current Spreads by Qtr'!I215-'Current Spreads by Qtr'!H215</f>
        <v>-293.56999999999971</v>
      </c>
      <c r="I215" s="83">
        <f>+'Current Spreads by Qtr'!J215-'Current Spreads by Qtr'!I215</f>
        <v>-218.63000000000011</v>
      </c>
    </row>
    <row r="216" spans="1:9" x14ac:dyDescent="0.25">
      <c r="A216" s="79">
        <v>2</v>
      </c>
      <c r="B216" s="83">
        <f>+'Current Spreads by Qtr'!C216-'Current Spreads by Qtr'!B216</f>
        <v>177.47533588206136</v>
      </c>
      <c r="C216" s="83">
        <f>+'Current Spreads by Qtr'!D216-'Current Spreads by Qtr'!C216</f>
        <v>298.50000000000011</v>
      </c>
      <c r="D216" s="83">
        <f>+'Current Spreads by Qtr'!E216-'Current Spreads by Qtr'!D216</f>
        <v>-260.33000000000004</v>
      </c>
      <c r="E216" s="83">
        <f>+'Current Spreads by Qtr'!F216-'Current Spreads by Qtr'!E216</f>
        <v>189.25999999999988</v>
      </c>
      <c r="F216" s="83">
        <f>+'Current Spreads by Qtr'!G216-'Current Spreads by Qtr'!F216</f>
        <v>269.86000000000013</v>
      </c>
      <c r="G216" s="83">
        <f>+'Current Spreads by Qtr'!H216-'Current Spreads by Qtr'!G216</f>
        <v>395.1099999999999</v>
      </c>
      <c r="H216" s="83">
        <f>+'Current Spreads by Qtr'!I216-'Current Spreads by Qtr'!H216</f>
        <v>-293.56999999999971</v>
      </c>
      <c r="I216" s="83">
        <f>+'Current Spreads by Qtr'!J216-'Current Spreads by Qtr'!I216</f>
        <v>-218.63000000000011</v>
      </c>
    </row>
    <row r="217" spans="1:9" x14ac:dyDescent="0.25">
      <c r="A217" s="79">
        <v>3</v>
      </c>
      <c r="B217" s="83">
        <f>+'Current Spreads by Qtr'!C217-'Current Spreads by Qtr'!B217</f>
        <v>177.47533588206136</v>
      </c>
      <c r="C217" s="83">
        <f>+'Current Spreads by Qtr'!D217-'Current Spreads by Qtr'!C217</f>
        <v>298.50000000000011</v>
      </c>
      <c r="D217" s="83">
        <f>+'Current Spreads by Qtr'!E217-'Current Spreads by Qtr'!D217</f>
        <v>-260.33000000000004</v>
      </c>
      <c r="E217" s="83">
        <f>+'Current Spreads by Qtr'!F217-'Current Spreads by Qtr'!E217</f>
        <v>189.25999999999988</v>
      </c>
      <c r="F217" s="83">
        <f>+'Current Spreads by Qtr'!G217-'Current Spreads by Qtr'!F217</f>
        <v>269.86000000000013</v>
      </c>
      <c r="G217" s="83">
        <f>+'Current Spreads by Qtr'!H217-'Current Spreads by Qtr'!G217</f>
        <v>395.1099999999999</v>
      </c>
      <c r="H217" s="83">
        <f>+'Current Spreads by Qtr'!I217-'Current Spreads by Qtr'!H217</f>
        <v>-293.56999999999971</v>
      </c>
      <c r="I217" s="83">
        <f>+'Current Spreads by Qtr'!J217-'Current Spreads by Qtr'!I217</f>
        <v>-218.63000000000011</v>
      </c>
    </row>
    <row r="218" spans="1:9" x14ac:dyDescent="0.25">
      <c r="A218" s="79">
        <v>4</v>
      </c>
      <c r="B218" s="83">
        <f>+'Current Spreads by Qtr'!C218-'Current Spreads by Qtr'!B218</f>
        <v>177.47533588206136</v>
      </c>
      <c r="C218" s="83">
        <f>+'Current Spreads by Qtr'!D218-'Current Spreads by Qtr'!C218</f>
        <v>298.50000000000011</v>
      </c>
      <c r="D218" s="83">
        <f>+'Current Spreads by Qtr'!E218-'Current Spreads by Qtr'!D218</f>
        <v>-260.33000000000004</v>
      </c>
      <c r="E218" s="83">
        <f>+'Current Spreads by Qtr'!F218-'Current Spreads by Qtr'!E218</f>
        <v>189.25999999999988</v>
      </c>
      <c r="F218" s="83">
        <f>+'Current Spreads by Qtr'!G218-'Current Spreads by Qtr'!F218</f>
        <v>269.86000000000013</v>
      </c>
      <c r="G218" s="83">
        <f>+'Current Spreads by Qtr'!H218-'Current Spreads by Qtr'!G218</f>
        <v>395.1099999999999</v>
      </c>
      <c r="H218" s="83">
        <f>+'Current Spreads by Qtr'!I218-'Current Spreads by Qtr'!H218</f>
        <v>-293.56999999999971</v>
      </c>
      <c r="I218" s="83">
        <f>+'Current Spreads by Qtr'!J218-'Current Spreads by Qtr'!I218</f>
        <v>-218.63000000000011</v>
      </c>
    </row>
    <row r="219" spans="1:9" x14ac:dyDescent="0.25">
      <c r="A219" s="79">
        <v>5</v>
      </c>
      <c r="B219" s="83">
        <f>+'Current Spreads by Qtr'!C219-'Current Spreads by Qtr'!B219</f>
        <v>177.47533588206136</v>
      </c>
      <c r="C219" s="83">
        <f>+'Current Spreads by Qtr'!D219-'Current Spreads by Qtr'!C219</f>
        <v>298.50000000000011</v>
      </c>
      <c r="D219" s="83">
        <f>+'Current Spreads by Qtr'!E219-'Current Spreads by Qtr'!D219</f>
        <v>-260.33000000000004</v>
      </c>
      <c r="E219" s="83">
        <f>+'Current Spreads by Qtr'!F219-'Current Spreads by Qtr'!E219</f>
        <v>189.25999999999988</v>
      </c>
      <c r="F219" s="83">
        <f>+'Current Spreads by Qtr'!G219-'Current Spreads by Qtr'!F219</f>
        <v>269.86000000000013</v>
      </c>
      <c r="G219" s="83">
        <f>+'Current Spreads by Qtr'!H219-'Current Spreads by Qtr'!G219</f>
        <v>395.1099999999999</v>
      </c>
      <c r="H219" s="83">
        <f>+'Current Spreads by Qtr'!I219-'Current Spreads by Qtr'!H219</f>
        <v>-293.56999999999971</v>
      </c>
      <c r="I219" s="83">
        <f>+'Current Spreads by Qtr'!J219-'Current Spreads by Qtr'!I219</f>
        <v>-218.63000000000011</v>
      </c>
    </row>
    <row r="220" spans="1:9" x14ac:dyDescent="0.25">
      <c r="A220" s="79">
        <v>6</v>
      </c>
      <c r="B220" s="83">
        <f>+'Current Spreads by Qtr'!C220-'Current Spreads by Qtr'!B220</f>
        <v>177.47533588206136</v>
      </c>
      <c r="C220" s="83">
        <f>+'Current Spreads by Qtr'!D220-'Current Spreads by Qtr'!C220</f>
        <v>298.50000000000011</v>
      </c>
      <c r="D220" s="83">
        <f>+'Current Spreads by Qtr'!E220-'Current Spreads by Qtr'!D220</f>
        <v>-260.33000000000004</v>
      </c>
      <c r="E220" s="83">
        <f>+'Current Spreads by Qtr'!F220-'Current Spreads by Qtr'!E220</f>
        <v>189.25999999999988</v>
      </c>
      <c r="F220" s="83">
        <f>+'Current Spreads by Qtr'!G220-'Current Spreads by Qtr'!F220</f>
        <v>269.86000000000013</v>
      </c>
      <c r="G220" s="83">
        <f>+'Current Spreads by Qtr'!H220-'Current Spreads by Qtr'!G220</f>
        <v>395.1099999999999</v>
      </c>
      <c r="H220" s="83">
        <f>+'Current Spreads by Qtr'!I220-'Current Spreads by Qtr'!H220</f>
        <v>-293.56999999999971</v>
      </c>
      <c r="I220" s="83">
        <f>+'Current Spreads by Qtr'!J220-'Current Spreads by Qtr'!I220</f>
        <v>-218.63000000000011</v>
      </c>
    </row>
    <row r="221" spans="1:9" x14ac:dyDescent="0.25">
      <c r="A221" s="79">
        <v>7</v>
      </c>
      <c r="B221" s="83">
        <f>+'Current Spreads by Qtr'!C221-'Current Spreads by Qtr'!B221</f>
        <v>177.47533588206136</v>
      </c>
      <c r="C221" s="83">
        <f>+'Current Spreads by Qtr'!D221-'Current Spreads by Qtr'!C221</f>
        <v>298.50000000000011</v>
      </c>
      <c r="D221" s="83">
        <f>+'Current Spreads by Qtr'!E221-'Current Spreads by Qtr'!D221</f>
        <v>-260.33000000000004</v>
      </c>
      <c r="E221" s="83">
        <f>+'Current Spreads by Qtr'!F221-'Current Spreads by Qtr'!E221</f>
        <v>189.25999999999988</v>
      </c>
      <c r="F221" s="83">
        <f>+'Current Spreads by Qtr'!G221-'Current Spreads by Qtr'!F221</f>
        <v>269.86000000000013</v>
      </c>
      <c r="G221" s="83">
        <f>+'Current Spreads by Qtr'!H221-'Current Spreads by Qtr'!G221</f>
        <v>395.1099999999999</v>
      </c>
      <c r="H221" s="83">
        <f>+'Current Spreads by Qtr'!I221-'Current Spreads by Qtr'!H221</f>
        <v>-293.56999999999971</v>
      </c>
      <c r="I221" s="83">
        <f>+'Current Spreads by Qtr'!J221-'Current Spreads by Qtr'!I221</f>
        <v>-218.63000000000011</v>
      </c>
    </row>
    <row r="222" spans="1:9" x14ac:dyDescent="0.25">
      <c r="A222" s="79">
        <v>8</v>
      </c>
      <c r="B222" s="83">
        <f>+'Current Spreads by Qtr'!C222-'Current Spreads by Qtr'!B222</f>
        <v>177.47533588206136</v>
      </c>
      <c r="C222" s="83">
        <f>+'Current Spreads by Qtr'!D222-'Current Spreads by Qtr'!C222</f>
        <v>298.50000000000011</v>
      </c>
      <c r="D222" s="83">
        <f>+'Current Spreads by Qtr'!E222-'Current Spreads by Qtr'!D222</f>
        <v>-260.33000000000004</v>
      </c>
      <c r="E222" s="83">
        <f>+'Current Spreads by Qtr'!F222-'Current Spreads by Qtr'!E222</f>
        <v>189.25999999999988</v>
      </c>
      <c r="F222" s="83">
        <f>+'Current Spreads by Qtr'!G222-'Current Spreads by Qtr'!F222</f>
        <v>269.86000000000013</v>
      </c>
      <c r="G222" s="83">
        <f>+'Current Spreads by Qtr'!H222-'Current Spreads by Qtr'!G222</f>
        <v>395.1099999999999</v>
      </c>
      <c r="H222" s="83">
        <f>+'Current Spreads by Qtr'!I222-'Current Spreads by Qtr'!H222</f>
        <v>-293.56999999999971</v>
      </c>
      <c r="I222" s="83">
        <f>+'Current Spreads by Qtr'!J222-'Current Spreads by Qtr'!I222</f>
        <v>-218.63000000000011</v>
      </c>
    </row>
    <row r="223" spans="1:9" x14ac:dyDescent="0.25">
      <c r="A223" s="79">
        <v>9</v>
      </c>
      <c r="B223" s="83">
        <f>+'Current Spreads by Qtr'!C223-'Current Spreads by Qtr'!B223</f>
        <v>177.47533588206136</v>
      </c>
      <c r="C223" s="83">
        <f>+'Current Spreads by Qtr'!D223-'Current Spreads by Qtr'!C223</f>
        <v>298.50000000000011</v>
      </c>
      <c r="D223" s="83">
        <f>+'Current Spreads by Qtr'!E223-'Current Spreads by Qtr'!D223</f>
        <v>-260.33000000000004</v>
      </c>
      <c r="E223" s="83">
        <f>+'Current Spreads by Qtr'!F223-'Current Spreads by Qtr'!E223</f>
        <v>189.25999999999988</v>
      </c>
      <c r="F223" s="83">
        <f>+'Current Spreads by Qtr'!G223-'Current Spreads by Qtr'!F223</f>
        <v>269.86000000000013</v>
      </c>
      <c r="G223" s="83">
        <f>+'Current Spreads by Qtr'!H223-'Current Spreads by Qtr'!G223</f>
        <v>395.1099999999999</v>
      </c>
      <c r="H223" s="83">
        <f>+'Current Spreads by Qtr'!I223-'Current Spreads by Qtr'!H223</f>
        <v>-293.56999999999971</v>
      </c>
      <c r="I223" s="83">
        <f>+'Current Spreads by Qtr'!J223-'Current Spreads by Qtr'!I223</f>
        <v>-218.63000000000011</v>
      </c>
    </row>
    <row r="224" spans="1:9" x14ac:dyDescent="0.25">
      <c r="A224" s="79">
        <v>10</v>
      </c>
      <c r="B224" s="83">
        <f>+'Current Spreads by Qtr'!C224-'Current Spreads by Qtr'!B224</f>
        <v>177.47533588206136</v>
      </c>
      <c r="C224" s="83">
        <f>+'Current Spreads by Qtr'!D224-'Current Spreads by Qtr'!C224</f>
        <v>298.50000000000011</v>
      </c>
      <c r="D224" s="83">
        <f>+'Current Spreads by Qtr'!E224-'Current Spreads by Qtr'!D224</f>
        <v>-260.33000000000004</v>
      </c>
      <c r="E224" s="83">
        <f>+'Current Spreads by Qtr'!F224-'Current Spreads by Qtr'!E224</f>
        <v>189.25999999999988</v>
      </c>
      <c r="F224" s="83">
        <f>+'Current Spreads by Qtr'!G224-'Current Spreads by Qtr'!F224</f>
        <v>269.86000000000013</v>
      </c>
      <c r="G224" s="83">
        <f>+'Current Spreads by Qtr'!H224-'Current Spreads by Qtr'!G224</f>
        <v>395.1099999999999</v>
      </c>
      <c r="H224" s="83">
        <f>+'Current Spreads by Qtr'!I224-'Current Spreads by Qtr'!H224</f>
        <v>-293.56999999999971</v>
      </c>
      <c r="I224" s="83">
        <f>+'Current Spreads by Qtr'!J224-'Current Spreads by Qtr'!I224</f>
        <v>-218.63000000000011</v>
      </c>
    </row>
    <row r="225" spans="1:9" x14ac:dyDescent="0.25">
      <c r="A225" s="79">
        <v>11</v>
      </c>
      <c r="B225" s="83">
        <f>+'Current Spreads by Qtr'!C225-'Current Spreads by Qtr'!B225</f>
        <v>177.47533588206136</v>
      </c>
      <c r="C225" s="83">
        <f>+'Current Spreads by Qtr'!D225-'Current Spreads by Qtr'!C225</f>
        <v>298.50000000000011</v>
      </c>
      <c r="D225" s="83">
        <f>+'Current Spreads by Qtr'!E225-'Current Spreads by Qtr'!D225</f>
        <v>-260.33000000000004</v>
      </c>
      <c r="E225" s="83">
        <f>+'Current Spreads by Qtr'!F225-'Current Spreads by Qtr'!E225</f>
        <v>189.25999999999988</v>
      </c>
      <c r="F225" s="83">
        <f>+'Current Spreads by Qtr'!G225-'Current Spreads by Qtr'!F225</f>
        <v>269.86000000000013</v>
      </c>
      <c r="G225" s="83">
        <f>+'Current Spreads by Qtr'!H225-'Current Spreads by Qtr'!G225</f>
        <v>395.1099999999999</v>
      </c>
      <c r="H225" s="83">
        <f>+'Current Spreads by Qtr'!I225-'Current Spreads by Qtr'!H225</f>
        <v>-293.56999999999971</v>
      </c>
      <c r="I225" s="83">
        <f>+'Current Spreads by Qtr'!J225-'Current Spreads by Qtr'!I225</f>
        <v>-218.63000000000011</v>
      </c>
    </row>
    <row r="226" spans="1:9" x14ac:dyDescent="0.25">
      <c r="A226" s="79">
        <v>12</v>
      </c>
      <c r="B226" s="83">
        <f>+'Current Spreads by Qtr'!C226-'Current Spreads by Qtr'!B226</f>
        <v>177.47533588206136</v>
      </c>
      <c r="C226" s="83">
        <f>+'Current Spreads by Qtr'!D226-'Current Spreads by Qtr'!C226</f>
        <v>298.50000000000011</v>
      </c>
      <c r="D226" s="83">
        <f>+'Current Spreads by Qtr'!E226-'Current Spreads by Qtr'!D226</f>
        <v>-260.33000000000004</v>
      </c>
      <c r="E226" s="83">
        <f>+'Current Spreads by Qtr'!F226-'Current Spreads by Qtr'!E226</f>
        <v>189.25999999999988</v>
      </c>
      <c r="F226" s="83">
        <f>+'Current Spreads by Qtr'!G226-'Current Spreads by Qtr'!F226</f>
        <v>269.86000000000013</v>
      </c>
      <c r="G226" s="83">
        <f>+'Current Spreads by Qtr'!H226-'Current Spreads by Qtr'!G226</f>
        <v>395.1099999999999</v>
      </c>
      <c r="H226" s="83">
        <f>+'Current Spreads by Qtr'!I226-'Current Spreads by Qtr'!H226</f>
        <v>-293.56999999999971</v>
      </c>
      <c r="I226" s="83">
        <f>+'Current Spreads by Qtr'!J226-'Current Spreads by Qtr'!I226</f>
        <v>-218.63000000000011</v>
      </c>
    </row>
    <row r="227" spans="1:9" x14ac:dyDescent="0.25">
      <c r="A227" s="79">
        <v>13</v>
      </c>
      <c r="B227" s="83">
        <f>+'Current Spreads by Qtr'!C227-'Current Spreads by Qtr'!B227</f>
        <v>177.47533588206136</v>
      </c>
      <c r="C227" s="83">
        <f>+'Current Spreads by Qtr'!D227-'Current Spreads by Qtr'!C227</f>
        <v>298.50000000000011</v>
      </c>
      <c r="D227" s="83">
        <f>+'Current Spreads by Qtr'!E227-'Current Spreads by Qtr'!D227</f>
        <v>-260.33000000000004</v>
      </c>
      <c r="E227" s="83">
        <f>+'Current Spreads by Qtr'!F227-'Current Spreads by Qtr'!E227</f>
        <v>189.25999999999988</v>
      </c>
      <c r="F227" s="83">
        <f>+'Current Spreads by Qtr'!G227-'Current Spreads by Qtr'!F227</f>
        <v>269.86000000000013</v>
      </c>
      <c r="G227" s="83">
        <f>+'Current Spreads by Qtr'!H227-'Current Spreads by Qtr'!G227</f>
        <v>395.1099999999999</v>
      </c>
      <c r="H227" s="83">
        <f>+'Current Spreads by Qtr'!I227-'Current Spreads by Qtr'!H227</f>
        <v>-293.56999999999971</v>
      </c>
      <c r="I227" s="83">
        <f>+'Current Spreads by Qtr'!J227-'Current Spreads by Qtr'!I227</f>
        <v>-218.63000000000011</v>
      </c>
    </row>
    <row r="228" spans="1:9" x14ac:dyDescent="0.25">
      <c r="A228" s="79">
        <v>14</v>
      </c>
      <c r="B228" s="83">
        <f>+'Current Spreads by Qtr'!C228-'Current Spreads by Qtr'!B228</f>
        <v>177.47533588206136</v>
      </c>
      <c r="C228" s="83">
        <f>+'Current Spreads by Qtr'!D228-'Current Spreads by Qtr'!C228</f>
        <v>298.50000000000011</v>
      </c>
      <c r="D228" s="83">
        <f>+'Current Spreads by Qtr'!E228-'Current Spreads by Qtr'!D228</f>
        <v>-260.33000000000004</v>
      </c>
      <c r="E228" s="83">
        <f>+'Current Spreads by Qtr'!F228-'Current Spreads by Qtr'!E228</f>
        <v>189.25999999999988</v>
      </c>
      <c r="F228" s="83">
        <f>+'Current Spreads by Qtr'!G228-'Current Spreads by Qtr'!F228</f>
        <v>269.86000000000013</v>
      </c>
      <c r="G228" s="83">
        <f>+'Current Spreads by Qtr'!H228-'Current Spreads by Qtr'!G228</f>
        <v>395.1099999999999</v>
      </c>
      <c r="H228" s="83">
        <f>+'Current Spreads by Qtr'!I228-'Current Spreads by Qtr'!H228</f>
        <v>-293.56999999999971</v>
      </c>
      <c r="I228" s="83">
        <f>+'Current Spreads by Qtr'!J228-'Current Spreads by Qtr'!I228</f>
        <v>-218.63000000000011</v>
      </c>
    </row>
    <row r="229" spans="1:9" x14ac:dyDescent="0.25">
      <c r="A229" s="79">
        <v>15</v>
      </c>
      <c r="B229" s="83">
        <f>+'Current Spreads by Qtr'!C229-'Current Spreads by Qtr'!B229</f>
        <v>177.47533588206136</v>
      </c>
      <c r="C229" s="83">
        <f>+'Current Spreads by Qtr'!D229-'Current Spreads by Qtr'!C229</f>
        <v>298.50000000000011</v>
      </c>
      <c r="D229" s="83">
        <f>+'Current Spreads by Qtr'!E229-'Current Spreads by Qtr'!D229</f>
        <v>-260.33000000000004</v>
      </c>
      <c r="E229" s="83">
        <f>+'Current Spreads by Qtr'!F229-'Current Spreads by Qtr'!E229</f>
        <v>189.25999999999988</v>
      </c>
      <c r="F229" s="83">
        <f>+'Current Spreads by Qtr'!G229-'Current Spreads by Qtr'!F229</f>
        <v>269.86000000000013</v>
      </c>
      <c r="G229" s="83">
        <f>+'Current Spreads by Qtr'!H229-'Current Spreads by Qtr'!G229</f>
        <v>395.1099999999999</v>
      </c>
      <c r="H229" s="83">
        <f>+'Current Spreads by Qtr'!I229-'Current Spreads by Qtr'!H229</f>
        <v>-293.56999999999971</v>
      </c>
      <c r="I229" s="83">
        <f>+'Current Spreads by Qtr'!J229-'Current Spreads by Qtr'!I229</f>
        <v>-218.63000000000011</v>
      </c>
    </row>
    <row r="230" spans="1:9" x14ac:dyDescent="0.25">
      <c r="A230" s="79">
        <v>16</v>
      </c>
      <c r="B230" s="83">
        <f>+'Current Spreads by Qtr'!C230-'Current Spreads by Qtr'!B230</f>
        <v>177.47533588206136</v>
      </c>
      <c r="C230" s="83">
        <f>+'Current Spreads by Qtr'!D230-'Current Spreads by Qtr'!C230</f>
        <v>298.50000000000011</v>
      </c>
      <c r="D230" s="83">
        <f>+'Current Spreads by Qtr'!E230-'Current Spreads by Qtr'!D230</f>
        <v>-260.33000000000004</v>
      </c>
      <c r="E230" s="83">
        <f>+'Current Spreads by Qtr'!F230-'Current Spreads by Qtr'!E230</f>
        <v>189.25999999999988</v>
      </c>
      <c r="F230" s="83">
        <f>+'Current Spreads by Qtr'!G230-'Current Spreads by Qtr'!F230</f>
        <v>269.86000000000013</v>
      </c>
      <c r="G230" s="83">
        <f>+'Current Spreads by Qtr'!H230-'Current Spreads by Qtr'!G230</f>
        <v>395.1099999999999</v>
      </c>
      <c r="H230" s="83">
        <f>+'Current Spreads by Qtr'!I230-'Current Spreads by Qtr'!H230</f>
        <v>-293.56999999999971</v>
      </c>
      <c r="I230" s="83">
        <f>+'Current Spreads by Qtr'!J230-'Current Spreads by Qtr'!I230</f>
        <v>-218.63000000000011</v>
      </c>
    </row>
    <row r="231" spans="1:9" x14ac:dyDescent="0.25">
      <c r="A231" s="79">
        <v>17</v>
      </c>
      <c r="B231" s="83">
        <f>+'Current Spreads by Qtr'!C231-'Current Spreads by Qtr'!B231</f>
        <v>177.47533588206136</v>
      </c>
      <c r="C231" s="83">
        <f>+'Current Spreads by Qtr'!D231-'Current Spreads by Qtr'!C231</f>
        <v>298.50000000000011</v>
      </c>
      <c r="D231" s="83">
        <f>+'Current Spreads by Qtr'!E231-'Current Spreads by Qtr'!D231</f>
        <v>-260.33000000000004</v>
      </c>
      <c r="E231" s="83">
        <f>+'Current Spreads by Qtr'!F231-'Current Spreads by Qtr'!E231</f>
        <v>189.25999999999988</v>
      </c>
      <c r="F231" s="83">
        <f>+'Current Spreads by Qtr'!G231-'Current Spreads by Qtr'!F231</f>
        <v>269.86000000000013</v>
      </c>
      <c r="G231" s="83">
        <f>+'Current Spreads by Qtr'!H231-'Current Spreads by Qtr'!G231</f>
        <v>395.1099999999999</v>
      </c>
      <c r="H231" s="83">
        <f>+'Current Spreads by Qtr'!I231-'Current Spreads by Qtr'!H231</f>
        <v>-293.56999999999971</v>
      </c>
      <c r="I231" s="83">
        <f>+'Current Spreads by Qtr'!J231-'Current Spreads by Qtr'!I231</f>
        <v>-218.63000000000011</v>
      </c>
    </row>
    <row r="232" spans="1:9" x14ac:dyDescent="0.25">
      <c r="A232" s="79">
        <v>18</v>
      </c>
      <c r="B232" s="83">
        <f>+'Current Spreads by Qtr'!C232-'Current Spreads by Qtr'!B232</f>
        <v>177.47533588206136</v>
      </c>
      <c r="C232" s="83">
        <f>+'Current Spreads by Qtr'!D232-'Current Spreads by Qtr'!C232</f>
        <v>298.50000000000011</v>
      </c>
      <c r="D232" s="83">
        <f>+'Current Spreads by Qtr'!E232-'Current Spreads by Qtr'!D232</f>
        <v>-260.33000000000004</v>
      </c>
      <c r="E232" s="83">
        <f>+'Current Spreads by Qtr'!F232-'Current Spreads by Qtr'!E232</f>
        <v>189.25999999999988</v>
      </c>
      <c r="F232" s="83">
        <f>+'Current Spreads by Qtr'!G232-'Current Spreads by Qtr'!F232</f>
        <v>269.86000000000013</v>
      </c>
      <c r="G232" s="83">
        <f>+'Current Spreads by Qtr'!H232-'Current Spreads by Qtr'!G232</f>
        <v>395.1099999999999</v>
      </c>
      <c r="H232" s="83">
        <f>+'Current Spreads by Qtr'!I232-'Current Spreads by Qtr'!H232</f>
        <v>-293.56999999999971</v>
      </c>
      <c r="I232" s="83">
        <f>+'Current Spreads by Qtr'!J232-'Current Spreads by Qtr'!I232</f>
        <v>-218.63000000000011</v>
      </c>
    </row>
    <row r="233" spans="1:9" x14ac:dyDescent="0.25">
      <c r="A233" s="79">
        <v>19</v>
      </c>
      <c r="B233" s="83">
        <f>+'Current Spreads by Qtr'!C233-'Current Spreads by Qtr'!B233</f>
        <v>177.47533588206136</v>
      </c>
      <c r="C233" s="83">
        <f>+'Current Spreads by Qtr'!D233-'Current Spreads by Qtr'!C233</f>
        <v>298.50000000000011</v>
      </c>
      <c r="D233" s="83">
        <f>+'Current Spreads by Qtr'!E233-'Current Spreads by Qtr'!D233</f>
        <v>-260.33000000000004</v>
      </c>
      <c r="E233" s="83">
        <f>+'Current Spreads by Qtr'!F233-'Current Spreads by Qtr'!E233</f>
        <v>189.25999999999988</v>
      </c>
      <c r="F233" s="83">
        <f>+'Current Spreads by Qtr'!G233-'Current Spreads by Qtr'!F233</f>
        <v>269.86000000000013</v>
      </c>
      <c r="G233" s="83">
        <f>+'Current Spreads by Qtr'!H233-'Current Spreads by Qtr'!G233</f>
        <v>395.1099999999999</v>
      </c>
      <c r="H233" s="83">
        <f>+'Current Spreads by Qtr'!I233-'Current Spreads by Qtr'!H233</f>
        <v>-293.56999999999971</v>
      </c>
      <c r="I233" s="83">
        <f>+'Current Spreads by Qtr'!J233-'Current Spreads by Qtr'!I233</f>
        <v>-218.63000000000011</v>
      </c>
    </row>
    <row r="234" spans="1:9" x14ac:dyDescent="0.25">
      <c r="A234" s="79">
        <v>20</v>
      </c>
      <c r="B234" s="83">
        <f>+'Current Spreads by Qtr'!C234-'Current Spreads by Qtr'!B234</f>
        <v>177.47533588206136</v>
      </c>
      <c r="C234" s="83">
        <f>+'Current Spreads by Qtr'!D234-'Current Spreads by Qtr'!C234</f>
        <v>298.50000000000011</v>
      </c>
      <c r="D234" s="83">
        <f>+'Current Spreads by Qtr'!E234-'Current Spreads by Qtr'!D234</f>
        <v>-260.33000000000004</v>
      </c>
      <c r="E234" s="83">
        <f>+'Current Spreads by Qtr'!F234-'Current Spreads by Qtr'!E234</f>
        <v>189.25999999999988</v>
      </c>
      <c r="F234" s="83">
        <f>+'Current Spreads by Qtr'!G234-'Current Spreads by Qtr'!F234</f>
        <v>269.86000000000013</v>
      </c>
      <c r="G234" s="83">
        <f>+'Current Spreads by Qtr'!H234-'Current Spreads by Qtr'!G234</f>
        <v>395.1099999999999</v>
      </c>
      <c r="H234" s="83">
        <f>+'Current Spreads by Qtr'!I234-'Current Spreads by Qtr'!H234</f>
        <v>-293.56999999999971</v>
      </c>
      <c r="I234" s="83">
        <f>+'Current Spreads by Qtr'!J234-'Current Spreads by Qtr'!I234</f>
        <v>-218.63000000000011</v>
      </c>
    </row>
    <row r="235" spans="1:9" x14ac:dyDescent="0.25">
      <c r="A235" s="79">
        <v>21</v>
      </c>
      <c r="B235" s="83">
        <f>+'Current Spreads by Qtr'!C235-'Current Spreads by Qtr'!B235</f>
        <v>177.47533588206136</v>
      </c>
      <c r="C235" s="83">
        <f>+'Current Spreads by Qtr'!D235-'Current Spreads by Qtr'!C235</f>
        <v>298.50000000000011</v>
      </c>
      <c r="D235" s="83">
        <f>+'Current Spreads by Qtr'!E235-'Current Spreads by Qtr'!D235</f>
        <v>-260.33000000000004</v>
      </c>
      <c r="E235" s="83">
        <f>+'Current Spreads by Qtr'!F235-'Current Spreads by Qtr'!E235</f>
        <v>189.25999999999988</v>
      </c>
      <c r="F235" s="83">
        <f>+'Current Spreads by Qtr'!G235-'Current Spreads by Qtr'!F235</f>
        <v>269.86000000000013</v>
      </c>
      <c r="G235" s="83">
        <f>+'Current Spreads by Qtr'!H235-'Current Spreads by Qtr'!G235</f>
        <v>395.1099999999999</v>
      </c>
      <c r="H235" s="83">
        <f>+'Current Spreads by Qtr'!I235-'Current Spreads by Qtr'!H235</f>
        <v>-293.56999999999971</v>
      </c>
      <c r="I235" s="83">
        <f>+'Current Spreads by Qtr'!J235-'Current Spreads by Qtr'!I235</f>
        <v>-218.63000000000011</v>
      </c>
    </row>
    <row r="236" spans="1:9" x14ac:dyDescent="0.25">
      <c r="A236" s="79">
        <v>22</v>
      </c>
      <c r="B236" s="83">
        <f>+'Current Spreads by Qtr'!C236-'Current Spreads by Qtr'!B236</f>
        <v>177.47533588206136</v>
      </c>
      <c r="C236" s="83">
        <f>+'Current Spreads by Qtr'!D236-'Current Spreads by Qtr'!C236</f>
        <v>298.50000000000011</v>
      </c>
      <c r="D236" s="83">
        <f>+'Current Spreads by Qtr'!E236-'Current Spreads by Qtr'!D236</f>
        <v>-260.33000000000004</v>
      </c>
      <c r="E236" s="83">
        <f>+'Current Spreads by Qtr'!F236-'Current Spreads by Qtr'!E236</f>
        <v>189.25999999999988</v>
      </c>
      <c r="F236" s="83">
        <f>+'Current Spreads by Qtr'!G236-'Current Spreads by Qtr'!F236</f>
        <v>269.86000000000013</v>
      </c>
      <c r="G236" s="83">
        <f>+'Current Spreads by Qtr'!H236-'Current Spreads by Qtr'!G236</f>
        <v>395.1099999999999</v>
      </c>
      <c r="H236" s="83">
        <f>+'Current Spreads by Qtr'!I236-'Current Spreads by Qtr'!H236</f>
        <v>-293.56999999999971</v>
      </c>
      <c r="I236" s="83">
        <f>+'Current Spreads by Qtr'!J236-'Current Spreads by Qtr'!I236</f>
        <v>-218.63000000000011</v>
      </c>
    </row>
    <row r="237" spans="1:9" x14ac:dyDescent="0.25">
      <c r="A237" s="79">
        <v>23</v>
      </c>
      <c r="B237" s="83">
        <f>+'Current Spreads by Qtr'!C237-'Current Spreads by Qtr'!B237</f>
        <v>177.47533588206136</v>
      </c>
      <c r="C237" s="83">
        <f>+'Current Spreads by Qtr'!D237-'Current Spreads by Qtr'!C237</f>
        <v>298.50000000000011</v>
      </c>
      <c r="D237" s="83">
        <f>+'Current Spreads by Qtr'!E237-'Current Spreads by Qtr'!D237</f>
        <v>-260.33000000000004</v>
      </c>
      <c r="E237" s="83">
        <f>+'Current Spreads by Qtr'!F237-'Current Spreads by Qtr'!E237</f>
        <v>189.25999999999988</v>
      </c>
      <c r="F237" s="83">
        <f>+'Current Spreads by Qtr'!G237-'Current Spreads by Qtr'!F237</f>
        <v>269.86000000000013</v>
      </c>
      <c r="G237" s="83">
        <f>+'Current Spreads by Qtr'!H237-'Current Spreads by Qtr'!G237</f>
        <v>395.1099999999999</v>
      </c>
      <c r="H237" s="83">
        <f>+'Current Spreads by Qtr'!I237-'Current Spreads by Qtr'!H237</f>
        <v>-293.56999999999971</v>
      </c>
      <c r="I237" s="83">
        <f>+'Current Spreads by Qtr'!J237-'Current Spreads by Qtr'!I237</f>
        <v>-218.63000000000011</v>
      </c>
    </row>
    <row r="238" spans="1:9" x14ac:dyDescent="0.25">
      <c r="A238" s="79">
        <v>24</v>
      </c>
      <c r="B238" s="83">
        <f>+'Current Spreads by Qtr'!C238-'Current Spreads by Qtr'!B238</f>
        <v>177.47533588206136</v>
      </c>
      <c r="C238" s="83">
        <f>+'Current Spreads by Qtr'!D238-'Current Spreads by Qtr'!C238</f>
        <v>298.50000000000011</v>
      </c>
      <c r="D238" s="83">
        <f>+'Current Spreads by Qtr'!E238-'Current Spreads by Qtr'!D238</f>
        <v>-260.33000000000004</v>
      </c>
      <c r="E238" s="83">
        <f>+'Current Spreads by Qtr'!F238-'Current Spreads by Qtr'!E238</f>
        <v>189.25999999999988</v>
      </c>
      <c r="F238" s="83">
        <f>+'Current Spreads by Qtr'!G238-'Current Spreads by Qtr'!F238</f>
        <v>269.86000000000013</v>
      </c>
      <c r="G238" s="83">
        <f>+'Current Spreads by Qtr'!H238-'Current Spreads by Qtr'!G238</f>
        <v>395.1099999999999</v>
      </c>
      <c r="H238" s="83">
        <f>+'Current Spreads by Qtr'!I238-'Current Spreads by Qtr'!H238</f>
        <v>-293.56999999999971</v>
      </c>
      <c r="I238" s="83">
        <f>+'Current Spreads by Qtr'!J238-'Current Spreads by Qtr'!I238</f>
        <v>-218.63000000000011</v>
      </c>
    </row>
    <row r="239" spans="1:9" x14ac:dyDescent="0.25">
      <c r="A239" s="79">
        <v>25</v>
      </c>
      <c r="B239" s="83">
        <f>+'Current Spreads by Qtr'!C239-'Current Spreads by Qtr'!B239</f>
        <v>177.47533588206136</v>
      </c>
      <c r="C239" s="83">
        <f>+'Current Spreads by Qtr'!D239-'Current Spreads by Qtr'!C239</f>
        <v>298.50000000000011</v>
      </c>
      <c r="D239" s="83">
        <f>+'Current Spreads by Qtr'!E239-'Current Spreads by Qtr'!D239</f>
        <v>-260.33000000000004</v>
      </c>
      <c r="E239" s="83">
        <f>+'Current Spreads by Qtr'!F239-'Current Spreads by Qtr'!E239</f>
        <v>189.25999999999988</v>
      </c>
      <c r="F239" s="83">
        <f>+'Current Spreads by Qtr'!G239-'Current Spreads by Qtr'!F239</f>
        <v>269.86000000000013</v>
      </c>
      <c r="G239" s="83">
        <f>+'Current Spreads by Qtr'!H239-'Current Spreads by Qtr'!G239</f>
        <v>395.1099999999999</v>
      </c>
      <c r="H239" s="83">
        <f>+'Current Spreads by Qtr'!I239-'Current Spreads by Qtr'!H239</f>
        <v>-293.56999999999971</v>
      </c>
      <c r="I239" s="83">
        <f>+'Current Spreads by Qtr'!J239-'Current Spreads by Qtr'!I239</f>
        <v>-218.63000000000011</v>
      </c>
    </row>
    <row r="240" spans="1:9" x14ac:dyDescent="0.25">
      <c r="A240" s="79">
        <v>26</v>
      </c>
      <c r="B240" s="83">
        <f>+'Current Spreads by Qtr'!C240-'Current Spreads by Qtr'!B240</f>
        <v>177.47533588206136</v>
      </c>
      <c r="C240" s="83">
        <f>+'Current Spreads by Qtr'!D240-'Current Spreads by Qtr'!C240</f>
        <v>298.50000000000011</v>
      </c>
      <c r="D240" s="83">
        <f>+'Current Spreads by Qtr'!E240-'Current Spreads by Qtr'!D240</f>
        <v>-260.33000000000004</v>
      </c>
      <c r="E240" s="83">
        <f>+'Current Spreads by Qtr'!F240-'Current Spreads by Qtr'!E240</f>
        <v>189.25999999999988</v>
      </c>
      <c r="F240" s="83">
        <f>+'Current Spreads by Qtr'!G240-'Current Spreads by Qtr'!F240</f>
        <v>269.86000000000013</v>
      </c>
      <c r="G240" s="83">
        <f>+'Current Spreads by Qtr'!H240-'Current Spreads by Qtr'!G240</f>
        <v>395.1099999999999</v>
      </c>
      <c r="H240" s="83">
        <f>+'Current Spreads by Qtr'!I240-'Current Spreads by Qtr'!H240</f>
        <v>-293.56999999999971</v>
      </c>
      <c r="I240" s="83">
        <f>+'Current Spreads by Qtr'!J240-'Current Spreads by Qtr'!I240</f>
        <v>-218.63000000000011</v>
      </c>
    </row>
    <row r="241" spans="1:9" x14ac:dyDescent="0.25">
      <c r="A241" s="79">
        <v>27</v>
      </c>
      <c r="B241" s="83">
        <f>+'Current Spreads by Qtr'!C241-'Current Spreads by Qtr'!B241</f>
        <v>177.47533588206136</v>
      </c>
      <c r="C241" s="83">
        <f>+'Current Spreads by Qtr'!D241-'Current Spreads by Qtr'!C241</f>
        <v>298.50000000000011</v>
      </c>
      <c r="D241" s="83">
        <f>+'Current Spreads by Qtr'!E241-'Current Spreads by Qtr'!D241</f>
        <v>-260.33000000000004</v>
      </c>
      <c r="E241" s="83">
        <f>+'Current Spreads by Qtr'!F241-'Current Spreads by Qtr'!E241</f>
        <v>189.25999999999988</v>
      </c>
      <c r="F241" s="83">
        <f>+'Current Spreads by Qtr'!G241-'Current Spreads by Qtr'!F241</f>
        <v>269.86000000000013</v>
      </c>
      <c r="G241" s="83">
        <f>+'Current Spreads by Qtr'!H241-'Current Spreads by Qtr'!G241</f>
        <v>395.1099999999999</v>
      </c>
      <c r="H241" s="83">
        <f>+'Current Spreads by Qtr'!I241-'Current Spreads by Qtr'!H241</f>
        <v>-293.56999999999971</v>
      </c>
      <c r="I241" s="83">
        <f>+'Current Spreads by Qtr'!J241-'Current Spreads by Qtr'!I241</f>
        <v>-218.63000000000011</v>
      </c>
    </row>
    <row r="242" spans="1:9" x14ac:dyDescent="0.25">
      <c r="A242" s="79">
        <v>28</v>
      </c>
      <c r="B242" s="83">
        <f>+'Current Spreads by Qtr'!C242-'Current Spreads by Qtr'!B242</f>
        <v>177.47533588206136</v>
      </c>
      <c r="C242" s="83">
        <f>+'Current Spreads by Qtr'!D242-'Current Spreads by Qtr'!C242</f>
        <v>298.50000000000011</v>
      </c>
      <c r="D242" s="83">
        <f>+'Current Spreads by Qtr'!E242-'Current Spreads by Qtr'!D242</f>
        <v>-260.33000000000004</v>
      </c>
      <c r="E242" s="83">
        <f>+'Current Spreads by Qtr'!F242-'Current Spreads by Qtr'!E242</f>
        <v>189.25999999999988</v>
      </c>
      <c r="F242" s="83">
        <f>+'Current Spreads by Qtr'!G242-'Current Spreads by Qtr'!F242</f>
        <v>269.86000000000013</v>
      </c>
      <c r="G242" s="83">
        <f>+'Current Spreads by Qtr'!H242-'Current Spreads by Qtr'!G242</f>
        <v>395.1099999999999</v>
      </c>
      <c r="H242" s="83">
        <f>+'Current Spreads by Qtr'!I242-'Current Spreads by Qtr'!H242</f>
        <v>-293.56999999999971</v>
      </c>
      <c r="I242" s="83">
        <f>+'Current Spreads by Qtr'!J242-'Current Spreads by Qtr'!I242</f>
        <v>-218.63000000000011</v>
      </c>
    </row>
    <row r="243" spans="1:9" x14ac:dyDescent="0.25">
      <c r="A243" s="79">
        <v>29</v>
      </c>
      <c r="B243" s="83">
        <f>+'Current Spreads by Qtr'!C243-'Current Spreads by Qtr'!B243</f>
        <v>177.47533588206136</v>
      </c>
      <c r="C243" s="83">
        <f>+'Current Spreads by Qtr'!D243-'Current Spreads by Qtr'!C243</f>
        <v>298.50000000000011</v>
      </c>
      <c r="D243" s="83">
        <f>+'Current Spreads by Qtr'!E243-'Current Spreads by Qtr'!D243</f>
        <v>-260.33000000000004</v>
      </c>
      <c r="E243" s="83">
        <f>+'Current Spreads by Qtr'!F243-'Current Spreads by Qtr'!E243</f>
        <v>189.25999999999988</v>
      </c>
      <c r="F243" s="83">
        <f>+'Current Spreads by Qtr'!G243-'Current Spreads by Qtr'!F243</f>
        <v>269.86000000000013</v>
      </c>
      <c r="G243" s="83">
        <f>+'Current Spreads by Qtr'!H243-'Current Spreads by Qtr'!G243</f>
        <v>395.1099999999999</v>
      </c>
      <c r="H243" s="83">
        <f>+'Current Spreads by Qtr'!I243-'Current Spreads by Qtr'!H243</f>
        <v>-293.56999999999971</v>
      </c>
      <c r="I243" s="83">
        <f>+'Current Spreads by Qtr'!J243-'Current Spreads by Qtr'!I243</f>
        <v>-218.63000000000011</v>
      </c>
    </row>
    <row r="244" spans="1:9" x14ac:dyDescent="0.25">
      <c r="A244" s="79">
        <v>30</v>
      </c>
      <c r="B244" s="83">
        <f>+'Current Spreads by Qtr'!C244-'Current Spreads by Qtr'!B244</f>
        <v>177.47533588206136</v>
      </c>
      <c r="C244" s="83">
        <f>+'Current Spreads by Qtr'!D244-'Current Spreads by Qtr'!C244</f>
        <v>298.50000000000011</v>
      </c>
      <c r="D244" s="83">
        <f>+'Current Spreads by Qtr'!E244-'Current Spreads by Qtr'!D244</f>
        <v>-260.33000000000004</v>
      </c>
      <c r="E244" s="83">
        <f>+'Current Spreads by Qtr'!F244-'Current Spreads by Qtr'!E244</f>
        <v>189.25999999999988</v>
      </c>
      <c r="F244" s="83">
        <f>+'Current Spreads by Qtr'!G244-'Current Spreads by Qtr'!F244</f>
        <v>269.86000000000013</v>
      </c>
      <c r="G244" s="83">
        <f>+'Current Spreads by Qtr'!H244-'Current Spreads by Qtr'!G244</f>
        <v>395.1099999999999</v>
      </c>
      <c r="H244" s="83">
        <f>+'Current Spreads by Qtr'!I244-'Current Spreads by Qtr'!H244</f>
        <v>-293.56999999999971</v>
      </c>
      <c r="I244" s="83">
        <f>+'Current Spreads by Qtr'!J244-'Current Spreads by Qtr'!I244</f>
        <v>-218.63000000000011</v>
      </c>
    </row>
    <row r="245" spans="1:9" x14ac:dyDescent="0.25">
      <c r="H245" s="3"/>
      <c r="I245" s="3"/>
    </row>
    <row r="246" spans="1:9" x14ac:dyDescent="0.25">
      <c r="H246" s="3"/>
      <c r="I246" s="3"/>
    </row>
    <row r="247" spans="1:9" x14ac:dyDescent="0.25">
      <c r="A247" s="3" t="s">
        <v>62</v>
      </c>
      <c r="H247" s="3"/>
      <c r="I247" s="3"/>
    </row>
    <row r="248" spans="1:9" x14ac:dyDescent="0.25">
      <c r="A248" s="77" t="s">
        <v>52</v>
      </c>
      <c r="B248" s="78"/>
      <c r="C248" s="31"/>
      <c r="D248" s="31"/>
      <c r="E248" s="31"/>
      <c r="H248" s="3"/>
      <c r="I248" s="3"/>
    </row>
    <row r="249" spans="1:9" ht="45" x14ac:dyDescent="0.25">
      <c r="A249" s="28" t="s">
        <v>51</v>
      </c>
      <c r="B249" s="113" t="str">
        <f>+B214</f>
        <v>12/31/2014 less 9/30/2014</v>
      </c>
      <c r="C249" s="113" t="str">
        <f t="shared" ref="C249:G249" si="12">+C214</f>
        <v>3/31/2015 less 12/31/2014</v>
      </c>
      <c r="D249" s="113" t="str">
        <f t="shared" si="12"/>
        <v>6/30/2015 less 3/31/2015</v>
      </c>
      <c r="E249" s="113" t="str">
        <f t="shared" si="12"/>
        <v>9/30/2015 less 6/30/2015</v>
      </c>
      <c r="F249" s="113" t="str">
        <f t="shared" si="12"/>
        <v>12/31/2015 less 9/30/2015</v>
      </c>
      <c r="G249" s="113" t="str">
        <f t="shared" si="12"/>
        <v>3/31/2016 less 12/31/2015</v>
      </c>
      <c r="H249" s="113" t="str">
        <f t="shared" ref="H249:I249" si="13">+H214</f>
        <v>6/30/2016 less 3/31/2016</v>
      </c>
      <c r="I249" s="113" t="str">
        <f t="shared" si="13"/>
        <v>9/30/2016 less 6/30/2016</v>
      </c>
    </row>
    <row r="250" spans="1:9" x14ac:dyDescent="0.25">
      <c r="A250" s="79">
        <v>1</v>
      </c>
      <c r="B250" s="83">
        <f>+'Current Spreads by Qtr'!C250-'Current Spreads by Qtr'!B250</f>
        <v>232.75873315939805</v>
      </c>
      <c r="C250" s="83">
        <f>+'Current Spreads by Qtr'!D250-'Current Spreads by Qtr'!C250</f>
        <v>455.70000000000005</v>
      </c>
      <c r="D250" s="83">
        <f>+'Current Spreads by Qtr'!E250-'Current Spreads by Qtr'!D250</f>
        <v>-390.37000000000012</v>
      </c>
      <c r="E250" s="83">
        <f>+'Current Spreads by Qtr'!F250-'Current Spreads by Qtr'!E250</f>
        <v>264.90666666666652</v>
      </c>
      <c r="F250" s="83">
        <f>+'Current Spreads by Qtr'!G250-'Current Spreads by Qtr'!F250</f>
        <v>392.80000000000018</v>
      </c>
      <c r="G250" s="83">
        <f>+'Current Spreads by Qtr'!H250-'Current Spreads by Qtr'!G250</f>
        <v>591.66333333333318</v>
      </c>
      <c r="H250" s="83">
        <f>+'Current Spreads by Qtr'!I250-'Current Spreads by Qtr'!H250</f>
        <v>-386.60333333333301</v>
      </c>
      <c r="I250" s="83">
        <f>+'Current Spreads by Qtr'!J250-'Current Spreads by Qtr'!I250</f>
        <v>-310.35666666666657</v>
      </c>
    </row>
    <row r="251" spans="1:9" x14ac:dyDescent="0.25">
      <c r="A251" s="79">
        <v>2</v>
      </c>
      <c r="B251" s="83">
        <f>+'Current Spreads by Qtr'!C251-'Current Spreads by Qtr'!B251</f>
        <v>232.75873315939805</v>
      </c>
      <c r="C251" s="83">
        <f>+'Current Spreads by Qtr'!D251-'Current Spreads by Qtr'!C251</f>
        <v>455.70000000000005</v>
      </c>
      <c r="D251" s="83">
        <f>+'Current Spreads by Qtr'!E251-'Current Spreads by Qtr'!D251</f>
        <v>-390.37000000000012</v>
      </c>
      <c r="E251" s="83">
        <f>+'Current Spreads by Qtr'!F251-'Current Spreads by Qtr'!E251</f>
        <v>264.90666666666652</v>
      </c>
      <c r="F251" s="83">
        <f>+'Current Spreads by Qtr'!G251-'Current Spreads by Qtr'!F251</f>
        <v>392.80000000000018</v>
      </c>
      <c r="G251" s="83">
        <f>+'Current Spreads by Qtr'!H251-'Current Spreads by Qtr'!G251</f>
        <v>591.66333333333318</v>
      </c>
      <c r="H251" s="83">
        <f>+'Current Spreads by Qtr'!I251-'Current Spreads by Qtr'!H251</f>
        <v>-386.60333333333301</v>
      </c>
      <c r="I251" s="83">
        <f>+'Current Spreads by Qtr'!J251-'Current Spreads by Qtr'!I251</f>
        <v>-310.35666666666657</v>
      </c>
    </row>
    <row r="252" spans="1:9" x14ac:dyDescent="0.25">
      <c r="A252" s="79">
        <v>3</v>
      </c>
      <c r="B252" s="83">
        <f>+'Current Spreads by Qtr'!C252-'Current Spreads by Qtr'!B252</f>
        <v>232.75873315939805</v>
      </c>
      <c r="C252" s="83">
        <f>+'Current Spreads by Qtr'!D252-'Current Spreads by Qtr'!C252</f>
        <v>455.70000000000005</v>
      </c>
      <c r="D252" s="83">
        <f>+'Current Spreads by Qtr'!E252-'Current Spreads by Qtr'!D252</f>
        <v>-390.37000000000012</v>
      </c>
      <c r="E252" s="83">
        <f>+'Current Spreads by Qtr'!F252-'Current Spreads by Qtr'!E252</f>
        <v>264.90666666666652</v>
      </c>
      <c r="F252" s="83">
        <f>+'Current Spreads by Qtr'!G252-'Current Spreads by Qtr'!F252</f>
        <v>392.80000000000018</v>
      </c>
      <c r="G252" s="83">
        <f>+'Current Spreads by Qtr'!H252-'Current Spreads by Qtr'!G252</f>
        <v>591.66333333333318</v>
      </c>
      <c r="H252" s="83">
        <f>+'Current Spreads by Qtr'!I252-'Current Spreads by Qtr'!H252</f>
        <v>-386.60333333333301</v>
      </c>
      <c r="I252" s="83">
        <f>+'Current Spreads by Qtr'!J252-'Current Spreads by Qtr'!I252</f>
        <v>-310.35666666666657</v>
      </c>
    </row>
    <row r="253" spans="1:9" x14ac:dyDescent="0.25">
      <c r="A253" s="79">
        <v>4</v>
      </c>
      <c r="B253" s="83">
        <f>+'Current Spreads by Qtr'!C253-'Current Spreads by Qtr'!B253</f>
        <v>232.75873315939805</v>
      </c>
      <c r="C253" s="83">
        <f>+'Current Spreads by Qtr'!D253-'Current Spreads by Qtr'!C253</f>
        <v>455.70000000000005</v>
      </c>
      <c r="D253" s="83">
        <f>+'Current Spreads by Qtr'!E253-'Current Spreads by Qtr'!D253</f>
        <v>-390.37000000000012</v>
      </c>
      <c r="E253" s="83">
        <f>+'Current Spreads by Qtr'!F253-'Current Spreads by Qtr'!E253</f>
        <v>264.90666666666652</v>
      </c>
      <c r="F253" s="83">
        <f>+'Current Spreads by Qtr'!G253-'Current Spreads by Qtr'!F253</f>
        <v>392.80000000000018</v>
      </c>
      <c r="G253" s="83">
        <f>+'Current Spreads by Qtr'!H253-'Current Spreads by Qtr'!G253</f>
        <v>591.66333333333318</v>
      </c>
      <c r="H253" s="83">
        <f>+'Current Spreads by Qtr'!I253-'Current Spreads by Qtr'!H253</f>
        <v>-386.60333333333301</v>
      </c>
      <c r="I253" s="83">
        <f>+'Current Spreads by Qtr'!J253-'Current Spreads by Qtr'!I253</f>
        <v>-310.35666666666657</v>
      </c>
    </row>
    <row r="254" spans="1:9" x14ac:dyDescent="0.25">
      <c r="A254" s="79">
        <v>5</v>
      </c>
      <c r="B254" s="83">
        <f>+'Current Spreads by Qtr'!C254-'Current Spreads by Qtr'!B254</f>
        <v>232.75873315939805</v>
      </c>
      <c r="C254" s="83">
        <f>+'Current Spreads by Qtr'!D254-'Current Spreads by Qtr'!C254</f>
        <v>455.70000000000005</v>
      </c>
      <c r="D254" s="83">
        <f>+'Current Spreads by Qtr'!E254-'Current Spreads by Qtr'!D254</f>
        <v>-390.37000000000012</v>
      </c>
      <c r="E254" s="83">
        <f>+'Current Spreads by Qtr'!F254-'Current Spreads by Qtr'!E254</f>
        <v>264.90666666666652</v>
      </c>
      <c r="F254" s="83">
        <f>+'Current Spreads by Qtr'!G254-'Current Spreads by Qtr'!F254</f>
        <v>392.80000000000018</v>
      </c>
      <c r="G254" s="83">
        <f>+'Current Spreads by Qtr'!H254-'Current Spreads by Qtr'!G254</f>
        <v>591.66333333333318</v>
      </c>
      <c r="H254" s="83">
        <f>+'Current Spreads by Qtr'!I254-'Current Spreads by Qtr'!H254</f>
        <v>-386.60333333333301</v>
      </c>
      <c r="I254" s="83">
        <f>+'Current Spreads by Qtr'!J254-'Current Spreads by Qtr'!I254</f>
        <v>-310.35666666666657</v>
      </c>
    </row>
    <row r="255" spans="1:9" x14ac:dyDescent="0.25">
      <c r="A255" s="79">
        <v>6</v>
      </c>
      <c r="B255" s="83">
        <f>+'Current Spreads by Qtr'!C255-'Current Spreads by Qtr'!B255</f>
        <v>232.75873315939805</v>
      </c>
      <c r="C255" s="83">
        <f>+'Current Spreads by Qtr'!D255-'Current Spreads by Qtr'!C255</f>
        <v>455.70000000000005</v>
      </c>
      <c r="D255" s="83">
        <f>+'Current Spreads by Qtr'!E255-'Current Spreads by Qtr'!D255</f>
        <v>-390.37000000000012</v>
      </c>
      <c r="E255" s="83">
        <f>+'Current Spreads by Qtr'!F255-'Current Spreads by Qtr'!E255</f>
        <v>264.90666666666652</v>
      </c>
      <c r="F255" s="83">
        <f>+'Current Spreads by Qtr'!G255-'Current Spreads by Qtr'!F255</f>
        <v>392.80000000000018</v>
      </c>
      <c r="G255" s="83">
        <f>+'Current Spreads by Qtr'!H255-'Current Spreads by Qtr'!G255</f>
        <v>591.66333333333318</v>
      </c>
      <c r="H255" s="83">
        <f>+'Current Spreads by Qtr'!I255-'Current Spreads by Qtr'!H255</f>
        <v>-386.60333333333301</v>
      </c>
      <c r="I255" s="83">
        <f>+'Current Spreads by Qtr'!J255-'Current Spreads by Qtr'!I255</f>
        <v>-310.35666666666657</v>
      </c>
    </row>
    <row r="256" spans="1:9" x14ac:dyDescent="0.25">
      <c r="A256" s="79">
        <v>7</v>
      </c>
      <c r="B256" s="83">
        <f>+'Current Spreads by Qtr'!C256-'Current Spreads by Qtr'!B256</f>
        <v>232.75873315939805</v>
      </c>
      <c r="C256" s="83">
        <f>+'Current Spreads by Qtr'!D256-'Current Spreads by Qtr'!C256</f>
        <v>455.70000000000005</v>
      </c>
      <c r="D256" s="83">
        <f>+'Current Spreads by Qtr'!E256-'Current Spreads by Qtr'!D256</f>
        <v>-390.37000000000012</v>
      </c>
      <c r="E256" s="83">
        <f>+'Current Spreads by Qtr'!F256-'Current Spreads by Qtr'!E256</f>
        <v>264.90666666666652</v>
      </c>
      <c r="F256" s="83">
        <f>+'Current Spreads by Qtr'!G256-'Current Spreads by Qtr'!F256</f>
        <v>392.80000000000018</v>
      </c>
      <c r="G256" s="83">
        <f>+'Current Spreads by Qtr'!H256-'Current Spreads by Qtr'!G256</f>
        <v>591.66333333333318</v>
      </c>
      <c r="H256" s="83">
        <f>+'Current Spreads by Qtr'!I256-'Current Spreads by Qtr'!H256</f>
        <v>-386.60333333333301</v>
      </c>
      <c r="I256" s="83">
        <f>+'Current Spreads by Qtr'!J256-'Current Spreads by Qtr'!I256</f>
        <v>-310.35666666666657</v>
      </c>
    </row>
    <row r="257" spans="1:9" x14ac:dyDescent="0.25">
      <c r="A257" s="79">
        <v>8</v>
      </c>
      <c r="B257" s="83">
        <f>+'Current Spreads by Qtr'!C257-'Current Spreads by Qtr'!B257</f>
        <v>232.75873315939805</v>
      </c>
      <c r="C257" s="83">
        <f>+'Current Spreads by Qtr'!D257-'Current Spreads by Qtr'!C257</f>
        <v>455.70000000000005</v>
      </c>
      <c r="D257" s="83">
        <f>+'Current Spreads by Qtr'!E257-'Current Spreads by Qtr'!D257</f>
        <v>-390.37000000000012</v>
      </c>
      <c r="E257" s="83">
        <f>+'Current Spreads by Qtr'!F257-'Current Spreads by Qtr'!E257</f>
        <v>264.90666666666652</v>
      </c>
      <c r="F257" s="83">
        <f>+'Current Spreads by Qtr'!G257-'Current Spreads by Qtr'!F257</f>
        <v>392.80000000000018</v>
      </c>
      <c r="G257" s="83">
        <f>+'Current Spreads by Qtr'!H257-'Current Spreads by Qtr'!G257</f>
        <v>591.66333333333318</v>
      </c>
      <c r="H257" s="83">
        <f>+'Current Spreads by Qtr'!I257-'Current Spreads by Qtr'!H257</f>
        <v>-386.60333333333301</v>
      </c>
      <c r="I257" s="83">
        <f>+'Current Spreads by Qtr'!J257-'Current Spreads by Qtr'!I257</f>
        <v>-310.35666666666657</v>
      </c>
    </row>
    <row r="258" spans="1:9" x14ac:dyDescent="0.25">
      <c r="A258" s="79">
        <v>9</v>
      </c>
      <c r="B258" s="83">
        <f>+'Current Spreads by Qtr'!C258-'Current Spreads by Qtr'!B258</f>
        <v>232.75873315939805</v>
      </c>
      <c r="C258" s="83">
        <f>+'Current Spreads by Qtr'!D258-'Current Spreads by Qtr'!C258</f>
        <v>455.70000000000005</v>
      </c>
      <c r="D258" s="83">
        <f>+'Current Spreads by Qtr'!E258-'Current Spreads by Qtr'!D258</f>
        <v>-390.37000000000012</v>
      </c>
      <c r="E258" s="83">
        <f>+'Current Spreads by Qtr'!F258-'Current Spreads by Qtr'!E258</f>
        <v>264.90666666666652</v>
      </c>
      <c r="F258" s="83">
        <f>+'Current Spreads by Qtr'!G258-'Current Spreads by Qtr'!F258</f>
        <v>392.80000000000018</v>
      </c>
      <c r="G258" s="83">
        <f>+'Current Spreads by Qtr'!H258-'Current Spreads by Qtr'!G258</f>
        <v>591.66333333333318</v>
      </c>
      <c r="H258" s="83">
        <f>+'Current Spreads by Qtr'!I258-'Current Spreads by Qtr'!H258</f>
        <v>-386.60333333333301</v>
      </c>
      <c r="I258" s="83">
        <f>+'Current Spreads by Qtr'!J258-'Current Spreads by Qtr'!I258</f>
        <v>-310.35666666666657</v>
      </c>
    </row>
    <row r="259" spans="1:9" x14ac:dyDescent="0.25">
      <c r="A259" s="79">
        <v>10</v>
      </c>
      <c r="B259" s="83">
        <f>+'Current Spreads by Qtr'!C259-'Current Spreads by Qtr'!B259</f>
        <v>232.75873315939805</v>
      </c>
      <c r="C259" s="83">
        <f>+'Current Spreads by Qtr'!D259-'Current Spreads by Qtr'!C259</f>
        <v>455.70000000000005</v>
      </c>
      <c r="D259" s="83">
        <f>+'Current Spreads by Qtr'!E259-'Current Spreads by Qtr'!D259</f>
        <v>-390.37000000000012</v>
      </c>
      <c r="E259" s="83">
        <f>+'Current Spreads by Qtr'!F259-'Current Spreads by Qtr'!E259</f>
        <v>264.90666666666652</v>
      </c>
      <c r="F259" s="83">
        <f>+'Current Spreads by Qtr'!G259-'Current Spreads by Qtr'!F259</f>
        <v>392.80000000000018</v>
      </c>
      <c r="G259" s="83">
        <f>+'Current Spreads by Qtr'!H259-'Current Spreads by Qtr'!G259</f>
        <v>591.66333333333318</v>
      </c>
      <c r="H259" s="83">
        <f>+'Current Spreads by Qtr'!I259-'Current Spreads by Qtr'!H259</f>
        <v>-386.60333333333301</v>
      </c>
      <c r="I259" s="83">
        <f>+'Current Spreads by Qtr'!J259-'Current Spreads by Qtr'!I259</f>
        <v>-310.35666666666657</v>
      </c>
    </row>
    <row r="260" spans="1:9" x14ac:dyDescent="0.25">
      <c r="A260" s="79">
        <v>11</v>
      </c>
      <c r="B260" s="83">
        <f>+'Current Spreads by Qtr'!C260-'Current Spreads by Qtr'!B260</f>
        <v>232.75873315939805</v>
      </c>
      <c r="C260" s="83">
        <f>+'Current Spreads by Qtr'!D260-'Current Spreads by Qtr'!C260</f>
        <v>455.70000000000005</v>
      </c>
      <c r="D260" s="83">
        <f>+'Current Spreads by Qtr'!E260-'Current Spreads by Qtr'!D260</f>
        <v>-390.37000000000012</v>
      </c>
      <c r="E260" s="83">
        <f>+'Current Spreads by Qtr'!F260-'Current Spreads by Qtr'!E260</f>
        <v>264.90666666666652</v>
      </c>
      <c r="F260" s="83">
        <f>+'Current Spreads by Qtr'!G260-'Current Spreads by Qtr'!F260</f>
        <v>392.80000000000018</v>
      </c>
      <c r="G260" s="83">
        <f>+'Current Spreads by Qtr'!H260-'Current Spreads by Qtr'!G260</f>
        <v>591.66333333333318</v>
      </c>
      <c r="H260" s="83">
        <f>+'Current Spreads by Qtr'!I260-'Current Spreads by Qtr'!H260</f>
        <v>-386.60333333333301</v>
      </c>
      <c r="I260" s="83">
        <f>+'Current Spreads by Qtr'!J260-'Current Spreads by Qtr'!I260</f>
        <v>-310.35666666666657</v>
      </c>
    </row>
    <row r="261" spans="1:9" x14ac:dyDescent="0.25">
      <c r="A261" s="79">
        <v>12</v>
      </c>
      <c r="B261" s="83">
        <f>+'Current Spreads by Qtr'!C261-'Current Spreads by Qtr'!B261</f>
        <v>232.75873315939805</v>
      </c>
      <c r="C261" s="83">
        <f>+'Current Spreads by Qtr'!D261-'Current Spreads by Qtr'!C261</f>
        <v>455.70000000000005</v>
      </c>
      <c r="D261" s="83">
        <f>+'Current Spreads by Qtr'!E261-'Current Spreads by Qtr'!D261</f>
        <v>-390.37000000000012</v>
      </c>
      <c r="E261" s="83">
        <f>+'Current Spreads by Qtr'!F261-'Current Spreads by Qtr'!E261</f>
        <v>264.90666666666652</v>
      </c>
      <c r="F261" s="83">
        <f>+'Current Spreads by Qtr'!G261-'Current Spreads by Qtr'!F261</f>
        <v>392.80000000000018</v>
      </c>
      <c r="G261" s="83">
        <f>+'Current Spreads by Qtr'!H261-'Current Spreads by Qtr'!G261</f>
        <v>591.66333333333318</v>
      </c>
      <c r="H261" s="83">
        <f>+'Current Spreads by Qtr'!I261-'Current Spreads by Qtr'!H261</f>
        <v>-386.60333333333301</v>
      </c>
      <c r="I261" s="83">
        <f>+'Current Spreads by Qtr'!J261-'Current Spreads by Qtr'!I261</f>
        <v>-310.35666666666657</v>
      </c>
    </row>
    <row r="262" spans="1:9" x14ac:dyDescent="0.25">
      <c r="A262" s="79">
        <v>13</v>
      </c>
      <c r="B262" s="83">
        <f>+'Current Spreads by Qtr'!C262-'Current Spreads by Qtr'!B262</f>
        <v>232.75873315939805</v>
      </c>
      <c r="C262" s="83">
        <f>+'Current Spreads by Qtr'!D262-'Current Spreads by Qtr'!C262</f>
        <v>455.70000000000005</v>
      </c>
      <c r="D262" s="83">
        <f>+'Current Spreads by Qtr'!E262-'Current Spreads by Qtr'!D262</f>
        <v>-390.37000000000012</v>
      </c>
      <c r="E262" s="83">
        <f>+'Current Spreads by Qtr'!F262-'Current Spreads by Qtr'!E262</f>
        <v>264.90666666666652</v>
      </c>
      <c r="F262" s="83">
        <f>+'Current Spreads by Qtr'!G262-'Current Spreads by Qtr'!F262</f>
        <v>392.80000000000018</v>
      </c>
      <c r="G262" s="83">
        <f>+'Current Spreads by Qtr'!H262-'Current Spreads by Qtr'!G262</f>
        <v>591.66333333333318</v>
      </c>
      <c r="H262" s="83">
        <f>+'Current Spreads by Qtr'!I262-'Current Spreads by Qtr'!H262</f>
        <v>-386.60333333333301</v>
      </c>
      <c r="I262" s="83">
        <f>+'Current Spreads by Qtr'!J262-'Current Spreads by Qtr'!I262</f>
        <v>-310.35666666666657</v>
      </c>
    </row>
    <row r="263" spans="1:9" x14ac:dyDescent="0.25">
      <c r="A263" s="79">
        <v>14</v>
      </c>
      <c r="B263" s="83">
        <f>+'Current Spreads by Qtr'!C263-'Current Spreads by Qtr'!B263</f>
        <v>232.75873315939805</v>
      </c>
      <c r="C263" s="83">
        <f>+'Current Spreads by Qtr'!D263-'Current Spreads by Qtr'!C263</f>
        <v>455.70000000000005</v>
      </c>
      <c r="D263" s="83">
        <f>+'Current Spreads by Qtr'!E263-'Current Spreads by Qtr'!D263</f>
        <v>-390.37000000000012</v>
      </c>
      <c r="E263" s="83">
        <f>+'Current Spreads by Qtr'!F263-'Current Spreads by Qtr'!E263</f>
        <v>264.90666666666652</v>
      </c>
      <c r="F263" s="83">
        <f>+'Current Spreads by Qtr'!G263-'Current Spreads by Qtr'!F263</f>
        <v>392.80000000000018</v>
      </c>
      <c r="G263" s="83">
        <f>+'Current Spreads by Qtr'!H263-'Current Spreads by Qtr'!G263</f>
        <v>591.66333333333318</v>
      </c>
      <c r="H263" s="83">
        <f>+'Current Spreads by Qtr'!I263-'Current Spreads by Qtr'!H263</f>
        <v>-386.60333333333301</v>
      </c>
      <c r="I263" s="83">
        <f>+'Current Spreads by Qtr'!J263-'Current Spreads by Qtr'!I263</f>
        <v>-310.35666666666657</v>
      </c>
    </row>
    <row r="264" spans="1:9" x14ac:dyDescent="0.25">
      <c r="A264" s="79">
        <v>15</v>
      </c>
      <c r="B264" s="83">
        <f>+'Current Spreads by Qtr'!C264-'Current Spreads by Qtr'!B264</f>
        <v>232.75873315939805</v>
      </c>
      <c r="C264" s="83">
        <f>+'Current Spreads by Qtr'!D264-'Current Spreads by Qtr'!C264</f>
        <v>455.70000000000005</v>
      </c>
      <c r="D264" s="83">
        <f>+'Current Spreads by Qtr'!E264-'Current Spreads by Qtr'!D264</f>
        <v>-390.37000000000012</v>
      </c>
      <c r="E264" s="83">
        <f>+'Current Spreads by Qtr'!F264-'Current Spreads by Qtr'!E264</f>
        <v>264.90666666666652</v>
      </c>
      <c r="F264" s="83">
        <f>+'Current Spreads by Qtr'!G264-'Current Spreads by Qtr'!F264</f>
        <v>392.80000000000018</v>
      </c>
      <c r="G264" s="83">
        <f>+'Current Spreads by Qtr'!H264-'Current Spreads by Qtr'!G264</f>
        <v>591.66333333333318</v>
      </c>
      <c r="H264" s="83">
        <f>+'Current Spreads by Qtr'!I264-'Current Spreads by Qtr'!H264</f>
        <v>-386.60333333333301</v>
      </c>
      <c r="I264" s="83">
        <f>+'Current Spreads by Qtr'!J264-'Current Spreads by Qtr'!I264</f>
        <v>-310.35666666666657</v>
      </c>
    </row>
    <row r="265" spans="1:9" x14ac:dyDescent="0.25">
      <c r="A265" s="79">
        <v>16</v>
      </c>
      <c r="B265" s="83">
        <f>+'Current Spreads by Qtr'!C265-'Current Spreads by Qtr'!B265</f>
        <v>232.75873315939805</v>
      </c>
      <c r="C265" s="83">
        <f>+'Current Spreads by Qtr'!D265-'Current Spreads by Qtr'!C265</f>
        <v>455.70000000000005</v>
      </c>
      <c r="D265" s="83">
        <f>+'Current Spreads by Qtr'!E265-'Current Spreads by Qtr'!D265</f>
        <v>-390.37000000000012</v>
      </c>
      <c r="E265" s="83">
        <f>+'Current Spreads by Qtr'!F265-'Current Spreads by Qtr'!E265</f>
        <v>264.90666666666652</v>
      </c>
      <c r="F265" s="83">
        <f>+'Current Spreads by Qtr'!G265-'Current Spreads by Qtr'!F265</f>
        <v>392.80000000000018</v>
      </c>
      <c r="G265" s="83">
        <f>+'Current Spreads by Qtr'!H265-'Current Spreads by Qtr'!G265</f>
        <v>591.66333333333318</v>
      </c>
      <c r="H265" s="83">
        <f>+'Current Spreads by Qtr'!I265-'Current Spreads by Qtr'!H265</f>
        <v>-386.60333333333301</v>
      </c>
      <c r="I265" s="83">
        <f>+'Current Spreads by Qtr'!J265-'Current Spreads by Qtr'!I265</f>
        <v>-310.35666666666657</v>
      </c>
    </row>
    <row r="266" spans="1:9" x14ac:dyDescent="0.25">
      <c r="A266" s="79">
        <v>17</v>
      </c>
      <c r="B266" s="83">
        <f>+'Current Spreads by Qtr'!C266-'Current Spreads by Qtr'!B266</f>
        <v>232.75873315939805</v>
      </c>
      <c r="C266" s="83">
        <f>+'Current Spreads by Qtr'!D266-'Current Spreads by Qtr'!C266</f>
        <v>455.70000000000005</v>
      </c>
      <c r="D266" s="83">
        <f>+'Current Spreads by Qtr'!E266-'Current Spreads by Qtr'!D266</f>
        <v>-390.37000000000012</v>
      </c>
      <c r="E266" s="83">
        <f>+'Current Spreads by Qtr'!F266-'Current Spreads by Qtr'!E266</f>
        <v>264.90666666666652</v>
      </c>
      <c r="F266" s="83">
        <f>+'Current Spreads by Qtr'!G266-'Current Spreads by Qtr'!F266</f>
        <v>392.80000000000018</v>
      </c>
      <c r="G266" s="83">
        <f>+'Current Spreads by Qtr'!H266-'Current Spreads by Qtr'!G266</f>
        <v>591.66333333333318</v>
      </c>
      <c r="H266" s="83">
        <f>+'Current Spreads by Qtr'!I266-'Current Spreads by Qtr'!H266</f>
        <v>-386.60333333333301</v>
      </c>
      <c r="I266" s="83">
        <f>+'Current Spreads by Qtr'!J266-'Current Spreads by Qtr'!I266</f>
        <v>-310.35666666666657</v>
      </c>
    </row>
    <row r="267" spans="1:9" x14ac:dyDescent="0.25">
      <c r="A267" s="79">
        <v>18</v>
      </c>
      <c r="B267" s="83">
        <f>+'Current Spreads by Qtr'!C267-'Current Spreads by Qtr'!B267</f>
        <v>232.75873315939805</v>
      </c>
      <c r="C267" s="83">
        <f>+'Current Spreads by Qtr'!D267-'Current Spreads by Qtr'!C267</f>
        <v>455.70000000000005</v>
      </c>
      <c r="D267" s="83">
        <f>+'Current Spreads by Qtr'!E267-'Current Spreads by Qtr'!D267</f>
        <v>-390.37000000000012</v>
      </c>
      <c r="E267" s="83">
        <f>+'Current Spreads by Qtr'!F267-'Current Spreads by Qtr'!E267</f>
        <v>264.90666666666652</v>
      </c>
      <c r="F267" s="83">
        <f>+'Current Spreads by Qtr'!G267-'Current Spreads by Qtr'!F267</f>
        <v>392.80000000000018</v>
      </c>
      <c r="G267" s="83">
        <f>+'Current Spreads by Qtr'!H267-'Current Spreads by Qtr'!G267</f>
        <v>591.66333333333318</v>
      </c>
      <c r="H267" s="83">
        <f>+'Current Spreads by Qtr'!I267-'Current Spreads by Qtr'!H267</f>
        <v>-386.60333333333301</v>
      </c>
      <c r="I267" s="83">
        <f>+'Current Spreads by Qtr'!J267-'Current Spreads by Qtr'!I267</f>
        <v>-310.35666666666657</v>
      </c>
    </row>
    <row r="268" spans="1:9" x14ac:dyDescent="0.25">
      <c r="A268" s="79">
        <v>19</v>
      </c>
      <c r="B268" s="83">
        <f>+'Current Spreads by Qtr'!C268-'Current Spreads by Qtr'!B268</f>
        <v>232.75873315939805</v>
      </c>
      <c r="C268" s="83">
        <f>+'Current Spreads by Qtr'!D268-'Current Spreads by Qtr'!C268</f>
        <v>455.70000000000005</v>
      </c>
      <c r="D268" s="83">
        <f>+'Current Spreads by Qtr'!E268-'Current Spreads by Qtr'!D268</f>
        <v>-390.37000000000012</v>
      </c>
      <c r="E268" s="83">
        <f>+'Current Spreads by Qtr'!F268-'Current Spreads by Qtr'!E268</f>
        <v>264.90666666666652</v>
      </c>
      <c r="F268" s="83">
        <f>+'Current Spreads by Qtr'!G268-'Current Spreads by Qtr'!F268</f>
        <v>392.80000000000018</v>
      </c>
      <c r="G268" s="83">
        <f>+'Current Spreads by Qtr'!H268-'Current Spreads by Qtr'!G268</f>
        <v>591.66333333333318</v>
      </c>
      <c r="H268" s="83">
        <f>+'Current Spreads by Qtr'!I268-'Current Spreads by Qtr'!H268</f>
        <v>-386.60333333333301</v>
      </c>
      <c r="I268" s="83">
        <f>+'Current Spreads by Qtr'!J268-'Current Spreads by Qtr'!I268</f>
        <v>-310.35666666666657</v>
      </c>
    </row>
    <row r="269" spans="1:9" x14ac:dyDescent="0.25">
      <c r="A269" s="79">
        <v>20</v>
      </c>
      <c r="B269" s="83">
        <f>+'Current Spreads by Qtr'!C269-'Current Spreads by Qtr'!B269</f>
        <v>232.75873315939805</v>
      </c>
      <c r="C269" s="83">
        <f>+'Current Spreads by Qtr'!D269-'Current Spreads by Qtr'!C269</f>
        <v>455.70000000000005</v>
      </c>
      <c r="D269" s="83">
        <f>+'Current Spreads by Qtr'!E269-'Current Spreads by Qtr'!D269</f>
        <v>-390.37000000000012</v>
      </c>
      <c r="E269" s="83">
        <f>+'Current Spreads by Qtr'!F269-'Current Spreads by Qtr'!E269</f>
        <v>264.90666666666652</v>
      </c>
      <c r="F269" s="83">
        <f>+'Current Spreads by Qtr'!G269-'Current Spreads by Qtr'!F269</f>
        <v>392.80000000000018</v>
      </c>
      <c r="G269" s="83">
        <f>+'Current Spreads by Qtr'!H269-'Current Spreads by Qtr'!G269</f>
        <v>591.66333333333318</v>
      </c>
      <c r="H269" s="83">
        <f>+'Current Spreads by Qtr'!I269-'Current Spreads by Qtr'!H269</f>
        <v>-386.60333333333301</v>
      </c>
      <c r="I269" s="83">
        <f>+'Current Spreads by Qtr'!J269-'Current Spreads by Qtr'!I269</f>
        <v>-310.35666666666657</v>
      </c>
    </row>
    <row r="270" spans="1:9" x14ac:dyDescent="0.25">
      <c r="A270" s="79">
        <v>21</v>
      </c>
      <c r="B270" s="83">
        <f>+'Current Spreads by Qtr'!C270-'Current Spreads by Qtr'!B270</f>
        <v>232.75873315939805</v>
      </c>
      <c r="C270" s="83">
        <f>+'Current Spreads by Qtr'!D270-'Current Spreads by Qtr'!C270</f>
        <v>455.70000000000005</v>
      </c>
      <c r="D270" s="83">
        <f>+'Current Spreads by Qtr'!E270-'Current Spreads by Qtr'!D270</f>
        <v>-390.37000000000012</v>
      </c>
      <c r="E270" s="83">
        <f>+'Current Spreads by Qtr'!F270-'Current Spreads by Qtr'!E270</f>
        <v>264.90666666666652</v>
      </c>
      <c r="F270" s="83">
        <f>+'Current Spreads by Qtr'!G270-'Current Spreads by Qtr'!F270</f>
        <v>392.80000000000018</v>
      </c>
      <c r="G270" s="83">
        <f>+'Current Spreads by Qtr'!H270-'Current Spreads by Qtr'!G270</f>
        <v>591.66333333333318</v>
      </c>
      <c r="H270" s="83">
        <f>+'Current Spreads by Qtr'!I270-'Current Spreads by Qtr'!H270</f>
        <v>-386.60333333333301</v>
      </c>
      <c r="I270" s="83">
        <f>+'Current Spreads by Qtr'!J270-'Current Spreads by Qtr'!I270</f>
        <v>-310.35666666666657</v>
      </c>
    </row>
    <row r="271" spans="1:9" x14ac:dyDescent="0.25">
      <c r="A271" s="79">
        <v>22</v>
      </c>
      <c r="B271" s="83">
        <f>+'Current Spreads by Qtr'!C271-'Current Spreads by Qtr'!B271</f>
        <v>232.75873315939805</v>
      </c>
      <c r="C271" s="83">
        <f>+'Current Spreads by Qtr'!D271-'Current Spreads by Qtr'!C271</f>
        <v>455.70000000000005</v>
      </c>
      <c r="D271" s="83">
        <f>+'Current Spreads by Qtr'!E271-'Current Spreads by Qtr'!D271</f>
        <v>-390.37000000000012</v>
      </c>
      <c r="E271" s="83">
        <f>+'Current Spreads by Qtr'!F271-'Current Spreads by Qtr'!E271</f>
        <v>264.90666666666652</v>
      </c>
      <c r="F271" s="83">
        <f>+'Current Spreads by Qtr'!G271-'Current Spreads by Qtr'!F271</f>
        <v>392.80000000000018</v>
      </c>
      <c r="G271" s="83">
        <f>+'Current Spreads by Qtr'!H271-'Current Spreads by Qtr'!G271</f>
        <v>591.66333333333318</v>
      </c>
      <c r="H271" s="83">
        <f>+'Current Spreads by Qtr'!I271-'Current Spreads by Qtr'!H271</f>
        <v>-386.60333333333301</v>
      </c>
      <c r="I271" s="83">
        <f>+'Current Spreads by Qtr'!J271-'Current Spreads by Qtr'!I271</f>
        <v>-310.35666666666657</v>
      </c>
    </row>
    <row r="272" spans="1:9" x14ac:dyDescent="0.25">
      <c r="A272" s="79">
        <v>23</v>
      </c>
      <c r="B272" s="83">
        <f>+'Current Spreads by Qtr'!C272-'Current Spreads by Qtr'!B272</f>
        <v>232.75873315939805</v>
      </c>
      <c r="C272" s="83">
        <f>+'Current Spreads by Qtr'!D272-'Current Spreads by Qtr'!C272</f>
        <v>455.70000000000005</v>
      </c>
      <c r="D272" s="83">
        <f>+'Current Spreads by Qtr'!E272-'Current Spreads by Qtr'!D272</f>
        <v>-390.37000000000012</v>
      </c>
      <c r="E272" s="83">
        <f>+'Current Spreads by Qtr'!F272-'Current Spreads by Qtr'!E272</f>
        <v>264.90666666666652</v>
      </c>
      <c r="F272" s="83">
        <f>+'Current Spreads by Qtr'!G272-'Current Spreads by Qtr'!F272</f>
        <v>392.80000000000018</v>
      </c>
      <c r="G272" s="83">
        <f>+'Current Spreads by Qtr'!H272-'Current Spreads by Qtr'!G272</f>
        <v>591.66333333333318</v>
      </c>
      <c r="H272" s="83">
        <f>+'Current Spreads by Qtr'!I272-'Current Spreads by Qtr'!H272</f>
        <v>-386.60333333333301</v>
      </c>
      <c r="I272" s="83">
        <f>+'Current Spreads by Qtr'!J272-'Current Spreads by Qtr'!I272</f>
        <v>-310.35666666666657</v>
      </c>
    </row>
    <row r="273" spans="1:9" x14ac:dyDescent="0.25">
      <c r="A273" s="79">
        <v>24</v>
      </c>
      <c r="B273" s="83">
        <f>+'Current Spreads by Qtr'!C273-'Current Spreads by Qtr'!B273</f>
        <v>232.75873315939805</v>
      </c>
      <c r="C273" s="83">
        <f>+'Current Spreads by Qtr'!D273-'Current Spreads by Qtr'!C273</f>
        <v>455.70000000000005</v>
      </c>
      <c r="D273" s="83">
        <f>+'Current Spreads by Qtr'!E273-'Current Spreads by Qtr'!D273</f>
        <v>-390.37000000000012</v>
      </c>
      <c r="E273" s="83">
        <f>+'Current Spreads by Qtr'!F273-'Current Spreads by Qtr'!E273</f>
        <v>264.90666666666652</v>
      </c>
      <c r="F273" s="83">
        <f>+'Current Spreads by Qtr'!G273-'Current Spreads by Qtr'!F273</f>
        <v>392.80000000000018</v>
      </c>
      <c r="G273" s="83">
        <f>+'Current Spreads by Qtr'!H273-'Current Spreads by Qtr'!G273</f>
        <v>591.66333333333318</v>
      </c>
      <c r="H273" s="83">
        <f>+'Current Spreads by Qtr'!I273-'Current Spreads by Qtr'!H273</f>
        <v>-386.60333333333301</v>
      </c>
      <c r="I273" s="83">
        <f>+'Current Spreads by Qtr'!J273-'Current Spreads by Qtr'!I273</f>
        <v>-310.35666666666657</v>
      </c>
    </row>
    <row r="274" spans="1:9" x14ac:dyDescent="0.25">
      <c r="A274" s="79">
        <v>25</v>
      </c>
      <c r="B274" s="83">
        <f>+'Current Spreads by Qtr'!C274-'Current Spreads by Qtr'!B274</f>
        <v>232.75873315939805</v>
      </c>
      <c r="C274" s="83">
        <f>+'Current Spreads by Qtr'!D274-'Current Spreads by Qtr'!C274</f>
        <v>455.70000000000005</v>
      </c>
      <c r="D274" s="83">
        <f>+'Current Spreads by Qtr'!E274-'Current Spreads by Qtr'!D274</f>
        <v>-390.37000000000012</v>
      </c>
      <c r="E274" s="83">
        <f>+'Current Spreads by Qtr'!F274-'Current Spreads by Qtr'!E274</f>
        <v>264.90666666666652</v>
      </c>
      <c r="F274" s="83">
        <f>+'Current Spreads by Qtr'!G274-'Current Spreads by Qtr'!F274</f>
        <v>392.80000000000018</v>
      </c>
      <c r="G274" s="83">
        <f>+'Current Spreads by Qtr'!H274-'Current Spreads by Qtr'!G274</f>
        <v>591.66333333333318</v>
      </c>
      <c r="H274" s="83">
        <f>+'Current Spreads by Qtr'!I274-'Current Spreads by Qtr'!H274</f>
        <v>-386.60333333333301</v>
      </c>
      <c r="I274" s="83">
        <f>+'Current Spreads by Qtr'!J274-'Current Spreads by Qtr'!I274</f>
        <v>-310.35666666666657</v>
      </c>
    </row>
    <row r="275" spans="1:9" x14ac:dyDescent="0.25">
      <c r="A275" s="79">
        <v>26</v>
      </c>
      <c r="B275" s="83">
        <f>+'Current Spreads by Qtr'!C275-'Current Spreads by Qtr'!B275</f>
        <v>232.75873315939805</v>
      </c>
      <c r="C275" s="83">
        <f>+'Current Spreads by Qtr'!D275-'Current Spreads by Qtr'!C275</f>
        <v>455.70000000000005</v>
      </c>
      <c r="D275" s="83">
        <f>+'Current Spreads by Qtr'!E275-'Current Spreads by Qtr'!D275</f>
        <v>-390.37000000000012</v>
      </c>
      <c r="E275" s="83">
        <f>+'Current Spreads by Qtr'!F275-'Current Spreads by Qtr'!E275</f>
        <v>264.90666666666652</v>
      </c>
      <c r="F275" s="83">
        <f>+'Current Spreads by Qtr'!G275-'Current Spreads by Qtr'!F275</f>
        <v>392.80000000000018</v>
      </c>
      <c r="G275" s="83">
        <f>+'Current Spreads by Qtr'!H275-'Current Spreads by Qtr'!G275</f>
        <v>591.66333333333318</v>
      </c>
      <c r="H275" s="83">
        <f>+'Current Spreads by Qtr'!I275-'Current Spreads by Qtr'!H275</f>
        <v>-386.60333333333301</v>
      </c>
      <c r="I275" s="83">
        <f>+'Current Spreads by Qtr'!J275-'Current Spreads by Qtr'!I275</f>
        <v>-310.35666666666657</v>
      </c>
    </row>
    <row r="276" spans="1:9" x14ac:dyDescent="0.25">
      <c r="A276" s="79">
        <v>27</v>
      </c>
      <c r="B276" s="83">
        <f>+'Current Spreads by Qtr'!C276-'Current Spreads by Qtr'!B276</f>
        <v>232.75873315939805</v>
      </c>
      <c r="C276" s="83">
        <f>+'Current Spreads by Qtr'!D276-'Current Spreads by Qtr'!C276</f>
        <v>455.70000000000005</v>
      </c>
      <c r="D276" s="83">
        <f>+'Current Spreads by Qtr'!E276-'Current Spreads by Qtr'!D276</f>
        <v>-390.37000000000012</v>
      </c>
      <c r="E276" s="83">
        <f>+'Current Spreads by Qtr'!F276-'Current Spreads by Qtr'!E276</f>
        <v>264.90666666666652</v>
      </c>
      <c r="F276" s="83">
        <f>+'Current Spreads by Qtr'!G276-'Current Spreads by Qtr'!F276</f>
        <v>392.80000000000018</v>
      </c>
      <c r="G276" s="83">
        <f>+'Current Spreads by Qtr'!H276-'Current Spreads by Qtr'!G276</f>
        <v>591.66333333333318</v>
      </c>
      <c r="H276" s="83">
        <f>+'Current Spreads by Qtr'!I276-'Current Spreads by Qtr'!H276</f>
        <v>-386.60333333333301</v>
      </c>
      <c r="I276" s="83">
        <f>+'Current Spreads by Qtr'!J276-'Current Spreads by Qtr'!I276</f>
        <v>-310.35666666666657</v>
      </c>
    </row>
    <row r="277" spans="1:9" x14ac:dyDescent="0.25">
      <c r="A277" s="79">
        <v>28</v>
      </c>
      <c r="B277" s="83">
        <f>+'Current Spreads by Qtr'!C277-'Current Spreads by Qtr'!B277</f>
        <v>232.75873315939805</v>
      </c>
      <c r="C277" s="83">
        <f>+'Current Spreads by Qtr'!D277-'Current Spreads by Qtr'!C277</f>
        <v>455.70000000000005</v>
      </c>
      <c r="D277" s="83">
        <f>+'Current Spreads by Qtr'!E277-'Current Spreads by Qtr'!D277</f>
        <v>-390.37000000000012</v>
      </c>
      <c r="E277" s="83">
        <f>+'Current Spreads by Qtr'!F277-'Current Spreads by Qtr'!E277</f>
        <v>264.90666666666652</v>
      </c>
      <c r="F277" s="83">
        <f>+'Current Spreads by Qtr'!G277-'Current Spreads by Qtr'!F277</f>
        <v>392.80000000000018</v>
      </c>
      <c r="G277" s="83">
        <f>+'Current Spreads by Qtr'!H277-'Current Spreads by Qtr'!G277</f>
        <v>591.66333333333318</v>
      </c>
      <c r="H277" s="83">
        <f>+'Current Spreads by Qtr'!I277-'Current Spreads by Qtr'!H277</f>
        <v>-386.60333333333301</v>
      </c>
      <c r="I277" s="83">
        <f>+'Current Spreads by Qtr'!J277-'Current Spreads by Qtr'!I277</f>
        <v>-310.35666666666657</v>
      </c>
    </row>
    <row r="278" spans="1:9" x14ac:dyDescent="0.25">
      <c r="A278" s="79">
        <v>29</v>
      </c>
      <c r="B278" s="83">
        <f>+'Current Spreads by Qtr'!C278-'Current Spreads by Qtr'!B278</f>
        <v>232.75873315939805</v>
      </c>
      <c r="C278" s="83">
        <f>+'Current Spreads by Qtr'!D278-'Current Spreads by Qtr'!C278</f>
        <v>455.70000000000005</v>
      </c>
      <c r="D278" s="83">
        <f>+'Current Spreads by Qtr'!E278-'Current Spreads by Qtr'!D278</f>
        <v>-390.37000000000012</v>
      </c>
      <c r="E278" s="83">
        <f>+'Current Spreads by Qtr'!F278-'Current Spreads by Qtr'!E278</f>
        <v>264.90666666666652</v>
      </c>
      <c r="F278" s="83">
        <f>+'Current Spreads by Qtr'!G278-'Current Spreads by Qtr'!F278</f>
        <v>392.80000000000018</v>
      </c>
      <c r="G278" s="83">
        <f>+'Current Spreads by Qtr'!H278-'Current Spreads by Qtr'!G278</f>
        <v>591.66333333333318</v>
      </c>
      <c r="H278" s="83">
        <f>+'Current Spreads by Qtr'!I278-'Current Spreads by Qtr'!H278</f>
        <v>-386.60333333333301</v>
      </c>
      <c r="I278" s="83">
        <f>+'Current Spreads by Qtr'!J278-'Current Spreads by Qtr'!I278</f>
        <v>-310.35666666666657</v>
      </c>
    </row>
    <row r="279" spans="1:9" x14ac:dyDescent="0.25">
      <c r="A279" s="79">
        <v>30</v>
      </c>
      <c r="B279" s="83">
        <f>+'Current Spreads by Qtr'!C279-'Current Spreads by Qtr'!B279</f>
        <v>232.75873315939805</v>
      </c>
      <c r="C279" s="83">
        <f>+'Current Spreads by Qtr'!D279-'Current Spreads by Qtr'!C279</f>
        <v>455.70000000000005</v>
      </c>
      <c r="D279" s="83">
        <f>+'Current Spreads by Qtr'!E279-'Current Spreads by Qtr'!D279</f>
        <v>-390.37000000000012</v>
      </c>
      <c r="E279" s="83">
        <f>+'Current Spreads by Qtr'!F279-'Current Spreads by Qtr'!E279</f>
        <v>264.90666666666652</v>
      </c>
      <c r="F279" s="83">
        <f>+'Current Spreads by Qtr'!G279-'Current Spreads by Qtr'!F279</f>
        <v>392.80000000000018</v>
      </c>
      <c r="G279" s="83">
        <f>+'Current Spreads by Qtr'!H279-'Current Spreads by Qtr'!G279</f>
        <v>591.66333333333318</v>
      </c>
      <c r="H279" s="83">
        <f>+'Current Spreads by Qtr'!I279-'Current Spreads by Qtr'!H279</f>
        <v>-386.60333333333301</v>
      </c>
      <c r="I279" s="83">
        <f>+'Current Spreads by Qtr'!J279-'Current Spreads by Qtr'!I279</f>
        <v>-310.35666666666657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J314"/>
  <sheetViews>
    <sheetView workbookViewId="0">
      <selection activeCell="J249" sqref="J249"/>
    </sheetView>
  </sheetViews>
  <sheetFormatPr defaultRowHeight="15" x14ac:dyDescent="0.25"/>
  <cols>
    <col min="2" max="2" width="12.42578125" customWidth="1"/>
    <col min="3" max="3" width="13.42578125" customWidth="1"/>
    <col min="4" max="5" width="12.42578125" customWidth="1"/>
    <col min="6" max="6" width="9.5703125" bestFit="1" customWidth="1"/>
    <col min="7" max="7" width="10.5703125" bestFit="1" customWidth="1"/>
    <col min="8" max="8" width="10.140625" style="110" bestFit="1" customWidth="1"/>
    <col min="9" max="9" width="10.140625" style="124" bestFit="1" customWidth="1"/>
    <col min="10" max="10" width="10.140625" style="110" bestFit="1" customWidth="1"/>
  </cols>
  <sheetData>
    <row r="1" spans="1:10" x14ac:dyDescent="0.25">
      <c r="A1" s="3" t="s">
        <v>63</v>
      </c>
      <c r="B1" s="3"/>
      <c r="C1" s="3"/>
      <c r="D1" s="3"/>
      <c r="E1" s="3"/>
    </row>
    <row r="2" spans="1:10" x14ac:dyDescent="0.25">
      <c r="A2" s="3" t="s">
        <v>53</v>
      </c>
      <c r="B2" s="3"/>
      <c r="C2" s="3"/>
      <c r="D2" s="3"/>
      <c r="E2" s="3"/>
    </row>
    <row r="3" spans="1:10" x14ac:dyDescent="0.25">
      <c r="A3" s="77" t="s">
        <v>52</v>
      </c>
      <c r="B3" s="78"/>
      <c r="C3" s="31"/>
      <c r="D3" s="31"/>
      <c r="E3" s="31"/>
    </row>
    <row r="4" spans="1:10" x14ac:dyDescent="0.25">
      <c r="A4" s="28" t="s">
        <v>51</v>
      </c>
      <c r="B4" s="80">
        <v>41912</v>
      </c>
      <c r="C4" s="80">
        <v>42004</v>
      </c>
      <c r="D4" s="80">
        <v>42094</v>
      </c>
      <c r="E4" s="80">
        <v>42185</v>
      </c>
      <c r="F4" s="80">
        <v>42277</v>
      </c>
      <c r="G4" s="80">
        <v>42369</v>
      </c>
      <c r="H4" s="111">
        <v>42460</v>
      </c>
      <c r="I4" s="111">
        <v>42551</v>
      </c>
      <c r="J4" s="111">
        <v>42643</v>
      </c>
    </row>
    <row r="5" spans="1:10" x14ac:dyDescent="0.25">
      <c r="A5" s="79">
        <v>1</v>
      </c>
      <c r="B5" s="91">
        <v>47.465761445129232</v>
      </c>
      <c r="C5" s="82">
        <v>46.847500000000004</v>
      </c>
      <c r="D5" s="81">
        <v>45.595000000000006</v>
      </c>
      <c r="E5" s="81">
        <v>44.900000000000006</v>
      </c>
      <c r="F5" s="81">
        <v>44.254999999999995</v>
      </c>
      <c r="G5" s="81">
        <v>43.434999999999995</v>
      </c>
      <c r="H5" s="110">
        <v>42.86</v>
      </c>
      <c r="I5" s="124">
        <v>42.429999999999993</v>
      </c>
      <c r="J5" s="110">
        <v>42.199999999999996</v>
      </c>
    </row>
    <row r="6" spans="1:10" x14ac:dyDescent="0.25">
      <c r="A6" s="79">
        <v>2</v>
      </c>
      <c r="B6" s="91">
        <v>54.157888584940757</v>
      </c>
      <c r="C6" s="82">
        <v>53.46</v>
      </c>
      <c r="D6" s="81">
        <v>52.67</v>
      </c>
      <c r="E6" s="81">
        <v>51.84</v>
      </c>
      <c r="F6" s="81">
        <v>51.12</v>
      </c>
      <c r="G6" s="81">
        <v>50.19</v>
      </c>
      <c r="H6" s="110">
        <v>49.53</v>
      </c>
      <c r="I6" s="124">
        <v>48.98</v>
      </c>
      <c r="J6" s="110">
        <v>48.55</v>
      </c>
    </row>
    <row r="7" spans="1:10" x14ac:dyDescent="0.25">
      <c r="A7" s="79">
        <v>3</v>
      </c>
      <c r="B7" s="91">
        <v>60.850015724752282</v>
      </c>
      <c r="C7" s="82">
        <v>60.072499999999998</v>
      </c>
      <c r="D7" s="81">
        <v>59.744999999999997</v>
      </c>
      <c r="E7" s="81">
        <v>58.78</v>
      </c>
      <c r="F7" s="81">
        <v>57.984999999999999</v>
      </c>
      <c r="G7" s="81">
        <v>56.945</v>
      </c>
      <c r="H7" s="110">
        <v>56.2</v>
      </c>
      <c r="I7" s="124">
        <v>55.53</v>
      </c>
      <c r="J7" s="110">
        <v>54.9</v>
      </c>
    </row>
    <row r="8" spans="1:10" x14ac:dyDescent="0.25">
      <c r="A8" s="79">
        <v>4</v>
      </c>
      <c r="B8" s="91">
        <v>67.5421428645638</v>
      </c>
      <c r="C8" s="82">
        <v>66.685000000000002</v>
      </c>
      <c r="D8" s="81">
        <v>66.819999999999993</v>
      </c>
      <c r="E8" s="81">
        <v>65.72</v>
      </c>
      <c r="F8" s="81">
        <v>64.849999999999994</v>
      </c>
      <c r="G8" s="81">
        <v>63.7</v>
      </c>
      <c r="H8" s="110">
        <v>62.87</v>
      </c>
      <c r="I8" s="124">
        <v>62.08</v>
      </c>
      <c r="J8" s="110">
        <v>61.25</v>
      </c>
    </row>
    <row r="9" spans="1:10" x14ac:dyDescent="0.25">
      <c r="A9" s="79">
        <v>5</v>
      </c>
      <c r="B9" s="91">
        <v>74.234270004375333</v>
      </c>
      <c r="C9" s="82">
        <v>73.297499999999999</v>
      </c>
      <c r="D9" s="81">
        <v>72.944999999999993</v>
      </c>
      <c r="E9" s="81">
        <v>71.935000000000002</v>
      </c>
      <c r="F9" s="81">
        <v>71.064999999999998</v>
      </c>
      <c r="G9" s="81">
        <v>69.95</v>
      </c>
      <c r="H9" s="110">
        <v>69.3</v>
      </c>
      <c r="I9" s="124">
        <v>68.599999999999994</v>
      </c>
      <c r="J9" s="110">
        <v>67.900000000000006</v>
      </c>
    </row>
    <row r="10" spans="1:10" x14ac:dyDescent="0.25">
      <c r="A10" s="79">
        <v>6</v>
      </c>
      <c r="B10" s="91">
        <v>80.926397144186851</v>
      </c>
      <c r="C10" s="82">
        <v>79.91</v>
      </c>
      <c r="D10" s="81">
        <v>79.069999999999993</v>
      </c>
      <c r="E10" s="81">
        <v>78.150000000000006</v>
      </c>
      <c r="F10" s="81">
        <v>77.28</v>
      </c>
      <c r="G10" s="81">
        <v>76.2</v>
      </c>
      <c r="H10" s="110">
        <v>75.73</v>
      </c>
      <c r="I10" s="124">
        <v>75.12</v>
      </c>
      <c r="J10" s="110">
        <v>74.55</v>
      </c>
    </row>
    <row r="11" spans="1:10" x14ac:dyDescent="0.25">
      <c r="A11" s="79">
        <v>7</v>
      </c>
      <c r="B11" s="91">
        <v>82.286043957552536</v>
      </c>
      <c r="C11" s="82">
        <v>81.446666666666658</v>
      </c>
      <c r="D11" s="81">
        <v>80.743333333333325</v>
      </c>
      <c r="E11" s="81">
        <v>79.820000000000007</v>
      </c>
      <c r="F11" s="81">
        <v>78.993333333333339</v>
      </c>
      <c r="G11" s="81">
        <v>77.983333333333334</v>
      </c>
      <c r="H11" s="110">
        <v>77.543333333333337</v>
      </c>
      <c r="I11" s="124">
        <v>76.936666666666667</v>
      </c>
      <c r="J11" s="110">
        <v>76.356666666666669</v>
      </c>
    </row>
    <row r="12" spans="1:10" x14ac:dyDescent="0.25">
      <c r="A12" s="79">
        <v>8</v>
      </c>
      <c r="B12" s="91">
        <v>83.645690770918236</v>
      </c>
      <c r="C12" s="82">
        <v>82.983333333333334</v>
      </c>
      <c r="D12" s="81">
        <v>82.416666666666671</v>
      </c>
      <c r="E12" s="81">
        <v>81.489999999999995</v>
      </c>
      <c r="F12" s="81">
        <v>80.706666666666663</v>
      </c>
      <c r="G12" s="81">
        <v>79.766666666666666</v>
      </c>
      <c r="H12" s="110">
        <v>79.356666666666669</v>
      </c>
      <c r="I12" s="124">
        <v>78.75333333333333</v>
      </c>
      <c r="J12" s="110">
        <v>78.163333333333327</v>
      </c>
    </row>
    <row r="13" spans="1:10" x14ac:dyDescent="0.25">
      <c r="A13" s="79">
        <v>9</v>
      </c>
      <c r="B13" s="91">
        <v>85.005337584283922</v>
      </c>
      <c r="C13" s="82">
        <v>84.52</v>
      </c>
      <c r="D13" s="81">
        <v>84.09</v>
      </c>
      <c r="E13" s="81">
        <v>83.16</v>
      </c>
      <c r="F13" s="81">
        <v>82.42</v>
      </c>
      <c r="G13" s="81">
        <v>81.55</v>
      </c>
      <c r="H13" s="110">
        <v>81.17</v>
      </c>
      <c r="I13" s="124">
        <v>80.569999999999993</v>
      </c>
      <c r="J13" s="110">
        <v>79.97</v>
      </c>
    </row>
    <row r="14" spans="1:10" x14ac:dyDescent="0.25">
      <c r="A14" s="79">
        <v>10</v>
      </c>
      <c r="B14" s="91">
        <v>86.22867782308137</v>
      </c>
      <c r="C14" s="82">
        <v>85.91823529411765</v>
      </c>
      <c r="D14" s="81">
        <v>85.52000000000001</v>
      </c>
      <c r="E14" s="81">
        <v>84.624705882352941</v>
      </c>
      <c r="F14" s="81">
        <v>83.921764705882353</v>
      </c>
      <c r="G14" s="81">
        <v>83.099411764705877</v>
      </c>
      <c r="H14" s="110">
        <v>82.761176470588239</v>
      </c>
      <c r="I14" s="124">
        <v>82.20470588235294</v>
      </c>
      <c r="J14" s="110">
        <v>81.642941176470586</v>
      </c>
    </row>
    <row r="15" spans="1:10" x14ac:dyDescent="0.25">
      <c r="A15" s="79">
        <v>11</v>
      </c>
      <c r="B15" s="91">
        <v>87.452018061878817</v>
      </c>
      <c r="C15" s="82">
        <v>87.316470588235291</v>
      </c>
      <c r="D15" s="81">
        <v>86.95</v>
      </c>
      <c r="E15" s="81">
        <v>86.089411764705886</v>
      </c>
      <c r="F15" s="81">
        <v>85.423529411764704</v>
      </c>
      <c r="G15" s="81">
        <v>84.648823529411757</v>
      </c>
      <c r="H15" s="110">
        <v>84.352352941176477</v>
      </c>
      <c r="I15" s="124">
        <v>83.839411764705872</v>
      </c>
      <c r="J15" s="110">
        <v>83.315882352941173</v>
      </c>
    </row>
    <row r="16" spans="1:10" x14ac:dyDescent="0.25">
      <c r="A16" s="79">
        <v>12</v>
      </c>
      <c r="B16" s="91">
        <v>88.675358300676265</v>
      </c>
      <c r="C16" s="82">
        <v>88.714705882352945</v>
      </c>
      <c r="D16" s="81">
        <v>88.38000000000001</v>
      </c>
      <c r="E16" s="81">
        <v>87.554117647058817</v>
      </c>
      <c r="F16" s="81">
        <v>86.925294117647056</v>
      </c>
      <c r="G16" s="81">
        <v>86.198235294117637</v>
      </c>
      <c r="H16" s="110">
        <v>85.9435294117647</v>
      </c>
      <c r="I16" s="124">
        <v>85.474117647058819</v>
      </c>
      <c r="J16" s="110">
        <v>84.988823529411761</v>
      </c>
    </row>
    <row r="17" spans="1:10" x14ac:dyDescent="0.25">
      <c r="A17" s="79">
        <v>13</v>
      </c>
      <c r="B17" s="91">
        <v>89.898698539473713</v>
      </c>
      <c r="C17" s="82">
        <v>90.112941176470585</v>
      </c>
      <c r="D17" s="81">
        <v>89.81</v>
      </c>
      <c r="E17" s="81">
        <v>89.018823529411762</v>
      </c>
      <c r="F17" s="81">
        <v>88.427058823529421</v>
      </c>
      <c r="G17" s="81">
        <v>87.747647058823532</v>
      </c>
      <c r="H17" s="110">
        <v>87.534705882352938</v>
      </c>
      <c r="I17" s="124">
        <v>87.108823529411765</v>
      </c>
      <c r="J17" s="110">
        <v>86.661764705882348</v>
      </c>
    </row>
    <row r="18" spans="1:10" x14ac:dyDescent="0.25">
      <c r="A18" s="79">
        <v>14</v>
      </c>
      <c r="B18" s="91">
        <v>91.122038778271161</v>
      </c>
      <c r="C18" s="82">
        <v>91.511176470588239</v>
      </c>
      <c r="D18" s="81">
        <v>91.240000000000009</v>
      </c>
      <c r="E18" s="81">
        <v>90.483529411764707</v>
      </c>
      <c r="F18" s="81">
        <v>89.928823529411773</v>
      </c>
      <c r="G18" s="81">
        <v>89.297058823529412</v>
      </c>
      <c r="H18" s="110">
        <v>89.125882352941176</v>
      </c>
      <c r="I18" s="124">
        <v>88.743529411764698</v>
      </c>
      <c r="J18" s="110">
        <v>88.334705882352935</v>
      </c>
    </row>
    <row r="19" spans="1:10" x14ac:dyDescent="0.25">
      <c r="A19" s="79">
        <v>15</v>
      </c>
      <c r="B19" s="91">
        <v>92.345379017068609</v>
      </c>
      <c r="C19" s="82">
        <v>92.909411764705879</v>
      </c>
      <c r="D19" s="81">
        <v>92.67</v>
      </c>
      <c r="E19" s="81">
        <v>91.948235294117652</v>
      </c>
      <c r="F19" s="81">
        <v>91.430588235294124</v>
      </c>
      <c r="G19" s="81">
        <v>90.846470588235292</v>
      </c>
      <c r="H19" s="110">
        <v>90.717058823529413</v>
      </c>
      <c r="I19" s="124">
        <v>90.378235294117644</v>
      </c>
      <c r="J19" s="110">
        <v>90.007647058823522</v>
      </c>
    </row>
    <row r="20" spans="1:10" x14ac:dyDescent="0.25">
      <c r="A20" s="79">
        <v>16</v>
      </c>
      <c r="B20" s="91">
        <v>93.568719255866057</v>
      </c>
      <c r="C20" s="82">
        <v>94.307647058823534</v>
      </c>
      <c r="D20" s="81">
        <v>94.100000000000009</v>
      </c>
      <c r="E20" s="81">
        <v>93.412941176470582</v>
      </c>
      <c r="F20" s="81">
        <v>92.932352941176475</v>
      </c>
      <c r="G20" s="81">
        <v>92.395882352941172</v>
      </c>
      <c r="H20" s="110">
        <v>92.308235294117651</v>
      </c>
      <c r="I20" s="124">
        <v>92.012941176470576</v>
      </c>
      <c r="J20" s="110">
        <v>91.680588235294124</v>
      </c>
    </row>
    <row r="21" spans="1:10" x14ac:dyDescent="0.25">
      <c r="A21" s="79">
        <v>17</v>
      </c>
      <c r="B21" s="91">
        <v>94.792059494663505</v>
      </c>
      <c r="C21" s="82">
        <v>95.705882352941174</v>
      </c>
      <c r="D21" s="81">
        <v>95.53</v>
      </c>
      <c r="E21" s="81">
        <v>94.877647058823527</v>
      </c>
      <c r="F21" s="81">
        <v>94.434117647058827</v>
      </c>
      <c r="G21" s="81">
        <v>93.945294117647052</v>
      </c>
      <c r="H21" s="110">
        <v>93.899411764705889</v>
      </c>
      <c r="I21" s="124">
        <v>93.647647058823523</v>
      </c>
      <c r="J21" s="110">
        <v>93.353529411764697</v>
      </c>
    </row>
    <row r="22" spans="1:10" x14ac:dyDescent="0.25">
      <c r="A22" s="79">
        <v>18</v>
      </c>
      <c r="B22" s="91">
        <v>96.015399733460953</v>
      </c>
      <c r="C22" s="82">
        <v>97.104117647058828</v>
      </c>
      <c r="D22" s="81">
        <v>96.960000000000008</v>
      </c>
      <c r="E22" s="81">
        <v>96.342352941176472</v>
      </c>
      <c r="F22" s="81">
        <v>95.935882352941178</v>
      </c>
      <c r="G22" s="81">
        <v>95.494705882352946</v>
      </c>
      <c r="H22" s="110">
        <v>95.490588235294126</v>
      </c>
      <c r="I22" s="124">
        <v>95.28235294117647</v>
      </c>
      <c r="J22" s="110">
        <v>95.026470588235298</v>
      </c>
    </row>
    <row r="23" spans="1:10" x14ac:dyDescent="0.25">
      <c r="A23" s="79">
        <v>19</v>
      </c>
      <c r="B23" s="91">
        <v>97.238739972258401</v>
      </c>
      <c r="C23" s="82">
        <v>98.502352941176468</v>
      </c>
      <c r="D23" s="81">
        <v>98.39</v>
      </c>
      <c r="E23" s="81">
        <v>97.807058823529417</v>
      </c>
      <c r="F23" s="81">
        <v>97.437647058823529</v>
      </c>
      <c r="G23" s="81">
        <v>97.044117647058826</v>
      </c>
      <c r="H23" s="110">
        <v>97.08176470588235</v>
      </c>
      <c r="I23" s="124">
        <v>96.917058823529402</v>
      </c>
      <c r="J23" s="110">
        <v>96.699411764705872</v>
      </c>
    </row>
    <row r="24" spans="1:10" x14ac:dyDescent="0.25">
      <c r="A24" s="79">
        <v>20</v>
      </c>
      <c r="B24" s="91">
        <v>98.462080211055849</v>
      </c>
      <c r="C24" s="82">
        <v>99.900588235294123</v>
      </c>
      <c r="D24" s="81">
        <v>99.820000000000007</v>
      </c>
      <c r="E24" s="81">
        <v>99.271764705882362</v>
      </c>
      <c r="F24" s="81">
        <v>98.939411764705881</v>
      </c>
      <c r="G24" s="81">
        <v>98.593529411764706</v>
      </c>
      <c r="H24" s="110">
        <v>98.672941176470587</v>
      </c>
      <c r="I24" s="124">
        <v>98.551764705882348</v>
      </c>
      <c r="J24" s="110">
        <v>98.372352941176473</v>
      </c>
    </row>
    <row r="25" spans="1:10" x14ac:dyDescent="0.25">
      <c r="A25" s="79">
        <v>21</v>
      </c>
      <c r="B25" s="91">
        <v>99.685420449853297</v>
      </c>
      <c r="C25" s="82">
        <v>101.29882352941178</v>
      </c>
      <c r="D25" s="81">
        <v>101.25</v>
      </c>
      <c r="E25" s="81">
        <v>100.73647058823529</v>
      </c>
      <c r="F25" s="81">
        <v>100.44117647058823</v>
      </c>
      <c r="G25" s="81">
        <v>100.14294117647059</v>
      </c>
      <c r="H25" s="110">
        <v>100.26411764705882</v>
      </c>
      <c r="I25" s="124">
        <v>100.1864705882353</v>
      </c>
      <c r="J25" s="110">
        <v>100.04529411764706</v>
      </c>
    </row>
    <row r="26" spans="1:10" x14ac:dyDescent="0.25">
      <c r="A26" s="79">
        <v>22</v>
      </c>
      <c r="B26" s="91">
        <v>100.90876068865074</v>
      </c>
      <c r="C26" s="82">
        <v>102.69705882352942</v>
      </c>
      <c r="D26" s="81">
        <v>102.68</v>
      </c>
      <c r="E26" s="81">
        <v>102.20117647058824</v>
      </c>
      <c r="F26" s="81">
        <v>101.94294117647058</v>
      </c>
      <c r="G26" s="81">
        <v>101.69235294117647</v>
      </c>
      <c r="H26" s="110">
        <v>101.85529411764706</v>
      </c>
      <c r="I26" s="124">
        <v>101.82117647058823</v>
      </c>
      <c r="J26" s="110">
        <v>101.71823529411765</v>
      </c>
    </row>
    <row r="27" spans="1:10" x14ac:dyDescent="0.25">
      <c r="A27" s="79">
        <v>23</v>
      </c>
      <c r="B27" s="91">
        <v>102.13210092744819</v>
      </c>
      <c r="C27" s="82">
        <v>104.09529411764706</v>
      </c>
      <c r="D27" s="81">
        <v>104.11000000000001</v>
      </c>
      <c r="E27" s="81">
        <v>103.66588235294118</v>
      </c>
      <c r="F27" s="81">
        <v>103.44470588235295</v>
      </c>
      <c r="G27" s="81">
        <v>103.24176470588236</v>
      </c>
      <c r="H27" s="110">
        <v>103.44647058823529</v>
      </c>
      <c r="I27" s="124">
        <v>103.45588235294117</v>
      </c>
      <c r="J27" s="110">
        <v>103.39117647058823</v>
      </c>
    </row>
    <row r="28" spans="1:10" x14ac:dyDescent="0.25">
      <c r="A28" s="79">
        <v>24</v>
      </c>
      <c r="B28" s="91">
        <v>103.35544116624564</v>
      </c>
      <c r="C28" s="82">
        <v>105.49352941176471</v>
      </c>
      <c r="D28" s="81">
        <v>105.54</v>
      </c>
      <c r="E28" s="81">
        <v>105.13058823529411</v>
      </c>
      <c r="F28" s="81">
        <v>104.9464705882353</v>
      </c>
      <c r="G28" s="81">
        <v>104.79117647058823</v>
      </c>
      <c r="H28" s="110">
        <v>105.03764705882352</v>
      </c>
      <c r="I28" s="124">
        <v>105.09058823529412</v>
      </c>
      <c r="J28" s="110">
        <v>105.06411764705882</v>
      </c>
    </row>
    <row r="29" spans="1:10" x14ac:dyDescent="0.25">
      <c r="A29" s="79">
        <v>25</v>
      </c>
      <c r="B29" s="91">
        <v>104.57878140504309</v>
      </c>
      <c r="C29" s="82">
        <v>106.89176470588237</v>
      </c>
      <c r="D29" s="81">
        <v>106.97</v>
      </c>
      <c r="E29" s="81">
        <v>106.59529411764706</v>
      </c>
      <c r="F29" s="81">
        <v>106.44823529411765</v>
      </c>
      <c r="G29" s="81">
        <v>106.34058823529412</v>
      </c>
      <c r="H29" s="110">
        <v>106.62882352941176</v>
      </c>
      <c r="I29" s="124">
        <v>106.72529411764705</v>
      </c>
      <c r="J29" s="110">
        <v>106.73705882352941</v>
      </c>
    </row>
    <row r="30" spans="1:10" x14ac:dyDescent="0.25">
      <c r="A30" s="79">
        <v>26</v>
      </c>
      <c r="B30" s="91">
        <v>105.80212164384054</v>
      </c>
      <c r="C30" s="82">
        <v>108.29</v>
      </c>
      <c r="D30" s="81">
        <v>108.4</v>
      </c>
      <c r="E30" s="81">
        <v>108.06</v>
      </c>
      <c r="F30" s="81">
        <v>107.95</v>
      </c>
      <c r="G30" s="81">
        <v>107.89</v>
      </c>
      <c r="H30" s="110">
        <v>108.22</v>
      </c>
      <c r="I30" s="124">
        <v>108.36</v>
      </c>
      <c r="J30" s="110">
        <v>108.41</v>
      </c>
    </row>
    <row r="31" spans="1:10" x14ac:dyDescent="0.25">
      <c r="A31" s="79">
        <v>27</v>
      </c>
      <c r="B31" s="91">
        <v>107.02546188263798</v>
      </c>
      <c r="C31" s="82">
        <v>109.68823529411765</v>
      </c>
      <c r="D31" s="81">
        <v>109.83000000000001</v>
      </c>
      <c r="E31" s="81">
        <v>109.52470588235295</v>
      </c>
      <c r="F31" s="81">
        <v>109.45176470588235</v>
      </c>
      <c r="G31" s="81">
        <v>109.43941176470588</v>
      </c>
      <c r="H31" s="110">
        <v>109.81117647058824</v>
      </c>
      <c r="I31" s="124">
        <v>109.99470588235295</v>
      </c>
      <c r="J31" s="110">
        <v>110.08294117647058</v>
      </c>
    </row>
    <row r="32" spans="1:10" x14ac:dyDescent="0.25">
      <c r="A32" s="79">
        <v>28</v>
      </c>
      <c r="B32" s="91">
        <v>108.24880212143543</v>
      </c>
      <c r="C32" s="82">
        <v>111.0864705882353</v>
      </c>
      <c r="D32" s="81">
        <v>111.26</v>
      </c>
      <c r="E32" s="81">
        <v>110.98941176470589</v>
      </c>
      <c r="F32" s="81">
        <v>110.95352941176472</v>
      </c>
      <c r="G32" s="81">
        <v>110.98882352941176</v>
      </c>
      <c r="H32" s="110">
        <v>111.40235294117647</v>
      </c>
      <c r="I32" s="124">
        <v>111.62941176470588</v>
      </c>
      <c r="J32" s="110">
        <v>111.75588235294117</v>
      </c>
    </row>
    <row r="33" spans="1:10" x14ac:dyDescent="0.25">
      <c r="A33" s="79">
        <v>29</v>
      </c>
      <c r="B33" s="91">
        <v>109.47214236023288</v>
      </c>
      <c r="C33" s="82">
        <v>112.48470588235296</v>
      </c>
      <c r="D33" s="81">
        <v>112.69</v>
      </c>
      <c r="E33" s="81">
        <v>112.45411764705882</v>
      </c>
      <c r="F33" s="81">
        <v>112.45529411764707</v>
      </c>
      <c r="G33" s="81">
        <v>112.53823529411764</v>
      </c>
      <c r="H33" s="110">
        <v>112.99352941176471</v>
      </c>
      <c r="I33" s="124">
        <v>113.26411764705882</v>
      </c>
      <c r="J33" s="110">
        <v>113.42882352941176</v>
      </c>
    </row>
    <row r="34" spans="1:10" x14ac:dyDescent="0.25">
      <c r="A34" s="79">
        <v>30</v>
      </c>
      <c r="B34" s="91">
        <v>110.69548259903033</v>
      </c>
      <c r="C34" s="82">
        <v>113.8829411764706</v>
      </c>
      <c r="D34" s="81">
        <v>114.12</v>
      </c>
      <c r="E34" s="81">
        <v>113.91882352941177</v>
      </c>
      <c r="F34" s="81">
        <v>113.95705882352942</v>
      </c>
      <c r="G34" s="81">
        <v>114.08764705882353</v>
      </c>
      <c r="H34" s="110">
        <v>114.58470588235295</v>
      </c>
      <c r="I34" s="124">
        <v>114.89882352941177</v>
      </c>
      <c r="J34" s="110">
        <v>115.10176470588235</v>
      </c>
    </row>
    <row r="35" spans="1:10" x14ac:dyDescent="0.25">
      <c r="A35" s="3"/>
      <c r="B35" s="89"/>
      <c r="C35" s="90"/>
      <c r="D35" s="3"/>
      <c r="E35" s="3"/>
    </row>
    <row r="36" spans="1:10" x14ac:dyDescent="0.25">
      <c r="A36" s="3"/>
      <c r="B36" s="3"/>
      <c r="C36" s="3"/>
      <c r="D36" s="3"/>
      <c r="E36" s="3"/>
    </row>
    <row r="37" spans="1:10" x14ac:dyDescent="0.25">
      <c r="A37" s="3" t="s">
        <v>56</v>
      </c>
      <c r="B37" s="3"/>
      <c r="C37" s="3"/>
      <c r="D37" s="3"/>
      <c r="E37" s="3"/>
      <c r="F37" s="3"/>
    </row>
    <row r="38" spans="1:10" x14ac:dyDescent="0.25">
      <c r="A38" s="77" t="s">
        <v>52</v>
      </c>
      <c r="B38" s="78"/>
      <c r="C38" s="31"/>
      <c r="D38" s="31"/>
      <c r="E38" s="31"/>
      <c r="F38" s="31"/>
    </row>
    <row r="39" spans="1:10" x14ac:dyDescent="0.25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111">
        <v>42460</v>
      </c>
      <c r="I39" s="111">
        <v>42551</v>
      </c>
      <c r="J39" s="111">
        <v>42643</v>
      </c>
    </row>
    <row r="40" spans="1:10" x14ac:dyDescent="0.25">
      <c r="A40" s="79">
        <v>1</v>
      </c>
      <c r="B40" s="91">
        <v>62.292578393562501</v>
      </c>
      <c r="C40" s="82">
        <v>61.522499999999994</v>
      </c>
      <c r="D40" s="81">
        <v>59.17</v>
      </c>
      <c r="E40" s="81">
        <v>58.260000000000005</v>
      </c>
      <c r="F40" s="81">
        <v>57.610000000000007</v>
      </c>
      <c r="G40" s="81">
        <v>56.885000000000005</v>
      </c>
      <c r="H40" s="110">
        <v>56.434999999999995</v>
      </c>
      <c r="I40" s="124">
        <v>56.050000000000004</v>
      </c>
      <c r="J40" s="110">
        <v>55.904999999999994</v>
      </c>
    </row>
    <row r="41" spans="1:10" x14ac:dyDescent="0.25">
      <c r="A41" s="79">
        <v>2</v>
      </c>
      <c r="B41" s="91">
        <v>71.091908548898161</v>
      </c>
      <c r="C41" s="82">
        <v>70.33</v>
      </c>
      <c r="D41" s="81">
        <v>69.7</v>
      </c>
      <c r="E41" s="81">
        <v>68.84</v>
      </c>
      <c r="F41" s="81">
        <v>68.2</v>
      </c>
      <c r="G41" s="81">
        <v>67.42</v>
      </c>
      <c r="H41" s="110">
        <v>66.989999999999995</v>
      </c>
      <c r="I41" s="124">
        <v>66.53</v>
      </c>
      <c r="J41" s="110">
        <v>66.209999999999994</v>
      </c>
    </row>
    <row r="42" spans="1:10" x14ac:dyDescent="0.25">
      <c r="A42" s="79">
        <v>3</v>
      </c>
      <c r="B42" s="91">
        <v>79.891238704233814</v>
      </c>
      <c r="C42" s="82">
        <v>79.137500000000003</v>
      </c>
      <c r="D42" s="81">
        <v>80.23</v>
      </c>
      <c r="E42" s="81">
        <v>79.42</v>
      </c>
      <c r="F42" s="81">
        <v>78.789999999999992</v>
      </c>
      <c r="G42" s="81">
        <v>77.954999999999998</v>
      </c>
      <c r="H42" s="110">
        <v>77.544999999999987</v>
      </c>
      <c r="I42" s="124">
        <v>77.009999999999991</v>
      </c>
      <c r="J42" s="110">
        <v>76.514999999999986</v>
      </c>
    </row>
    <row r="43" spans="1:10" x14ac:dyDescent="0.25">
      <c r="A43" s="79">
        <v>4</v>
      </c>
      <c r="B43" s="91">
        <v>88.690568859569481</v>
      </c>
      <c r="C43" s="82">
        <v>87.944999999999993</v>
      </c>
      <c r="D43" s="81">
        <v>90.76</v>
      </c>
      <c r="E43" s="81">
        <v>90</v>
      </c>
      <c r="F43" s="81">
        <v>89.38</v>
      </c>
      <c r="G43" s="81">
        <v>88.49</v>
      </c>
      <c r="H43" s="110">
        <v>88.1</v>
      </c>
      <c r="I43" s="124">
        <v>87.49</v>
      </c>
      <c r="J43" s="110">
        <v>86.82</v>
      </c>
    </row>
    <row r="44" spans="1:10" x14ac:dyDescent="0.25">
      <c r="A44" s="79">
        <v>5</v>
      </c>
      <c r="B44" s="91">
        <v>97.489899014905149</v>
      </c>
      <c r="C44" s="82">
        <v>96.752499999999998</v>
      </c>
      <c r="D44" s="81">
        <v>97.925000000000011</v>
      </c>
      <c r="E44" s="81">
        <v>97.05</v>
      </c>
      <c r="F44" s="81">
        <v>96.394999999999996</v>
      </c>
      <c r="G44" s="81">
        <v>95.44</v>
      </c>
      <c r="H44" s="110">
        <v>95.009999999999991</v>
      </c>
      <c r="I44" s="124">
        <v>94.275000000000006</v>
      </c>
      <c r="J44" s="110">
        <v>93.43</v>
      </c>
    </row>
    <row r="45" spans="1:10" x14ac:dyDescent="0.25">
      <c r="A45" s="79">
        <v>6</v>
      </c>
      <c r="B45" s="91">
        <v>106.2892291702408</v>
      </c>
      <c r="C45" s="82">
        <v>105.56</v>
      </c>
      <c r="D45" s="81">
        <v>105.09</v>
      </c>
      <c r="E45" s="81">
        <v>104.1</v>
      </c>
      <c r="F45" s="81">
        <v>103.41</v>
      </c>
      <c r="G45" s="81">
        <v>102.39</v>
      </c>
      <c r="H45" s="110">
        <v>101.92</v>
      </c>
      <c r="I45" s="124">
        <v>101.06</v>
      </c>
      <c r="J45" s="110">
        <v>100.04</v>
      </c>
    </row>
    <row r="46" spans="1:10" x14ac:dyDescent="0.25">
      <c r="A46" s="79">
        <v>7</v>
      </c>
      <c r="B46" s="91">
        <v>109.66172703532163</v>
      </c>
      <c r="C46" s="82">
        <v>108.97666666666667</v>
      </c>
      <c r="D46" s="81">
        <v>108.60333333333334</v>
      </c>
      <c r="E46" s="81">
        <v>107.70333333333333</v>
      </c>
      <c r="F46" s="81">
        <v>107.11</v>
      </c>
      <c r="G46" s="81">
        <v>106.13333333333334</v>
      </c>
      <c r="H46" s="110">
        <v>105.70666666666666</v>
      </c>
      <c r="I46" s="124">
        <v>104.90666666666667</v>
      </c>
      <c r="J46" s="110">
        <v>103.95</v>
      </c>
    </row>
    <row r="47" spans="1:10" x14ac:dyDescent="0.25">
      <c r="A47" s="79">
        <v>8</v>
      </c>
      <c r="B47" s="91">
        <v>113.03422490040246</v>
      </c>
      <c r="C47" s="82">
        <v>112.39333333333333</v>
      </c>
      <c r="D47" s="81">
        <v>112.11666666666666</v>
      </c>
      <c r="E47" s="81">
        <v>111.30666666666666</v>
      </c>
      <c r="F47" s="81">
        <v>110.81</v>
      </c>
      <c r="G47" s="81">
        <v>109.87666666666667</v>
      </c>
      <c r="H47" s="110">
        <v>109.49333333333334</v>
      </c>
      <c r="I47" s="124">
        <v>108.75333333333333</v>
      </c>
      <c r="J47" s="110">
        <v>107.86</v>
      </c>
    </row>
    <row r="48" spans="1:10" x14ac:dyDescent="0.25">
      <c r="A48" s="79">
        <v>9</v>
      </c>
      <c r="B48" s="91">
        <v>116.40672276548329</v>
      </c>
      <c r="C48" s="82">
        <v>115.81</v>
      </c>
      <c r="D48" s="81">
        <v>115.63</v>
      </c>
      <c r="E48" s="81">
        <v>114.91</v>
      </c>
      <c r="F48" s="81">
        <v>114.51</v>
      </c>
      <c r="G48" s="81">
        <v>113.62</v>
      </c>
      <c r="H48" s="110">
        <v>113.28</v>
      </c>
      <c r="I48" s="124">
        <v>112.6</v>
      </c>
      <c r="J48" s="110">
        <v>111.77</v>
      </c>
    </row>
    <row r="49" spans="1:10" x14ac:dyDescent="0.25">
      <c r="A49" s="79">
        <v>10</v>
      </c>
      <c r="B49" s="91">
        <v>117.66399107976339</v>
      </c>
      <c r="C49" s="82">
        <v>117.10000000000001</v>
      </c>
      <c r="D49" s="81">
        <v>116.93533333333333</v>
      </c>
      <c r="E49" s="81">
        <v>116.21533333333333</v>
      </c>
      <c r="F49" s="81">
        <v>115.81333333333333</v>
      </c>
      <c r="G49" s="81">
        <v>114.94333333333334</v>
      </c>
      <c r="H49" s="110">
        <v>114.63666666666667</v>
      </c>
      <c r="I49" s="124">
        <v>114.012</v>
      </c>
      <c r="J49" s="110">
        <v>113.24333333333333</v>
      </c>
    </row>
    <row r="50" spans="1:10" x14ac:dyDescent="0.25">
      <c r="A50" s="79">
        <v>11</v>
      </c>
      <c r="B50" s="91">
        <v>118.92125939404349</v>
      </c>
      <c r="C50" s="82">
        <v>118.39</v>
      </c>
      <c r="D50" s="81">
        <v>118.24066666666667</v>
      </c>
      <c r="E50" s="81">
        <v>117.52066666666667</v>
      </c>
      <c r="F50" s="81">
        <v>117.11666666666667</v>
      </c>
      <c r="G50" s="81">
        <v>116.26666666666667</v>
      </c>
      <c r="H50" s="110">
        <v>115.99333333333334</v>
      </c>
      <c r="I50" s="124">
        <v>115.42399999999999</v>
      </c>
      <c r="J50" s="110">
        <v>114.71666666666667</v>
      </c>
    </row>
    <row r="51" spans="1:10" x14ac:dyDescent="0.25">
      <c r="A51" s="79">
        <v>12</v>
      </c>
      <c r="B51" s="91">
        <v>120.17852770832359</v>
      </c>
      <c r="C51" s="82">
        <v>119.68</v>
      </c>
      <c r="D51" s="81">
        <v>119.54599999999999</v>
      </c>
      <c r="E51" s="81">
        <v>118.82599999999999</v>
      </c>
      <c r="F51" s="81">
        <v>118.42</v>
      </c>
      <c r="G51" s="81">
        <v>117.59</v>
      </c>
      <c r="H51" s="110">
        <v>117.35</v>
      </c>
      <c r="I51" s="124">
        <v>116.836</v>
      </c>
      <c r="J51" s="110">
        <v>116.19</v>
      </c>
    </row>
    <row r="52" spans="1:10" x14ac:dyDescent="0.25">
      <c r="A52" s="79">
        <v>13</v>
      </c>
      <c r="B52" s="91">
        <v>121.43579602260368</v>
      </c>
      <c r="C52" s="82">
        <v>120.97</v>
      </c>
      <c r="D52" s="81">
        <v>120.85133333333333</v>
      </c>
      <c r="E52" s="81">
        <v>120.13133333333333</v>
      </c>
      <c r="F52" s="81">
        <v>119.72333333333334</v>
      </c>
      <c r="G52" s="81">
        <v>118.91333333333334</v>
      </c>
      <c r="H52" s="110">
        <v>118.70666666666666</v>
      </c>
      <c r="I52" s="124">
        <v>118.24799999999999</v>
      </c>
      <c r="J52" s="110">
        <v>117.66333333333333</v>
      </c>
    </row>
    <row r="53" spans="1:10" x14ac:dyDescent="0.25">
      <c r="A53" s="79">
        <v>14</v>
      </c>
      <c r="B53" s="91">
        <v>122.69306433688378</v>
      </c>
      <c r="C53" s="82">
        <v>122.26</v>
      </c>
      <c r="D53" s="81">
        <v>122.15666666666667</v>
      </c>
      <c r="E53" s="81">
        <v>121.43666666666667</v>
      </c>
      <c r="F53" s="81">
        <v>121.02666666666667</v>
      </c>
      <c r="G53" s="81">
        <v>120.23666666666666</v>
      </c>
      <c r="H53" s="110">
        <v>120.06333333333333</v>
      </c>
      <c r="I53" s="124">
        <v>119.66</v>
      </c>
      <c r="J53" s="110">
        <v>119.13666666666667</v>
      </c>
    </row>
    <row r="54" spans="1:10" x14ac:dyDescent="0.25">
      <c r="A54" s="79">
        <v>15</v>
      </c>
      <c r="B54" s="91">
        <v>123.95033265116388</v>
      </c>
      <c r="C54" s="82">
        <v>123.55</v>
      </c>
      <c r="D54" s="81">
        <v>123.462</v>
      </c>
      <c r="E54" s="81">
        <v>122.742</v>
      </c>
      <c r="F54" s="81">
        <v>122.33</v>
      </c>
      <c r="G54" s="81">
        <v>121.56</v>
      </c>
      <c r="H54" s="110">
        <v>121.42</v>
      </c>
      <c r="I54" s="124">
        <v>121.072</v>
      </c>
      <c r="J54" s="110">
        <v>120.61</v>
      </c>
    </row>
    <row r="55" spans="1:10" x14ac:dyDescent="0.25">
      <c r="A55" s="79">
        <v>16</v>
      </c>
      <c r="B55" s="91">
        <v>125.20760096544397</v>
      </c>
      <c r="C55" s="82">
        <v>124.84</v>
      </c>
      <c r="D55" s="81">
        <v>124.76733333333334</v>
      </c>
      <c r="E55" s="81">
        <v>124.04733333333334</v>
      </c>
      <c r="F55" s="81">
        <v>123.63333333333334</v>
      </c>
      <c r="G55" s="81">
        <v>122.88333333333334</v>
      </c>
      <c r="H55" s="110">
        <v>122.77666666666667</v>
      </c>
      <c r="I55" s="124">
        <v>122.48399999999999</v>
      </c>
      <c r="J55" s="110">
        <v>122.08333333333333</v>
      </c>
    </row>
    <row r="56" spans="1:10" x14ac:dyDescent="0.25">
      <c r="A56" s="79">
        <v>17</v>
      </c>
      <c r="B56" s="91">
        <v>126.46486927972407</v>
      </c>
      <c r="C56" s="82">
        <v>126.13</v>
      </c>
      <c r="D56" s="81">
        <v>126.07266666666666</v>
      </c>
      <c r="E56" s="81">
        <v>125.35266666666666</v>
      </c>
      <c r="F56" s="81">
        <v>124.93666666666667</v>
      </c>
      <c r="G56" s="81">
        <v>124.20666666666666</v>
      </c>
      <c r="H56" s="110">
        <v>124.13333333333333</v>
      </c>
      <c r="I56" s="124">
        <v>123.896</v>
      </c>
      <c r="J56" s="110">
        <v>123.55666666666667</v>
      </c>
    </row>
    <row r="57" spans="1:10" x14ac:dyDescent="0.25">
      <c r="A57" s="79">
        <v>18</v>
      </c>
      <c r="B57" s="91">
        <v>127.72213759400417</v>
      </c>
      <c r="C57" s="82">
        <v>127.42</v>
      </c>
      <c r="D57" s="81">
        <v>127.378</v>
      </c>
      <c r="E57" s="81">
        <v>126.658</v>
      </c>
      <c r="F57" s="81">
        <v>126.24000000000001</v>
      </c>
      <c r="G57" s="81">
        <v>125.53</v>
      </c>
      <c r="H57" s="110">
        <v>125.49</v>
      </c>
      <c r="I57" s="124">
        <v>125.30799999999999</v>
      </c>
      <c r="J57" s="110">
        <v>125.03</v>
      </c>
    </row>
    <row r="58" spans="1:10" x14ac:dyDescent="0.25">
      <c r="A58" s="79">
        <v>19</v>
      </c>
      <c r="B58" s="91">
        <v>128.97940590828426</v>
      </c>
      <c r="C58" s="82">
        <v>128.71</v>
      </c>
      <c r="D58" s="81">
        <v>128.68333333333334</v>
      </c>
      <c r="E58" s="81">
        <v>127.96333333333334</v>
      </c>
      <c r="F58" s="81">
        <v>127.54333333333334</v>
      </c>
      <c r="G58" s="81">
        <v>126.85333333333334</v>
      </c>
      <c r="H58" s="110">
        <v>126.84666666666666</v>
      </c>
      <c r="I58" s="124">
        <v>126.72</v>
      </c>
      <c r="J58" s="110">
        <v>126.50333333333333</v>
      </c>
    </row>
    <row r="59" spans="1:10" x14ac:dyDescent="0.25">
      <c r="A59" s="79">
        <v>20</v>
      </c>
      <c r="B59" s="91">
        <v>130.23667422256437</v>
      </c>
      <c r="C59" s="82">
        <v>130</v>
      </c>
      <c r="D59" s="81">
        <v>129.98866666666666</v>
      </c>
      <c r="E59" s="81">
        <v>129.26866666666666</v>
      </c>
      <c r="F59" s="81">
        <v>128.84666666666666</v>
      </c>
      <c r="G59" s="81">
        <v>128.17666666666668</v>
      </c>
      <c r="H59" s="110">
        <v>128.20333333333332</v>
      </c>
      <c r="I59" s="124">
        <v>128.13200000000001</v>
      </c>
      <c r="J59" s="110">
        <v>127.97666666666666</v>
      </c>
    </row>
    <row r="60" spans="1:10" x14ac:dyDescent="0.25">
      <c r="A60" s="79">
        <v>21</v>
      </c>
      <c r="B60" s="91">
        <v>131.49394253684446</v>
      </c>
      <c r="C60" s="82">
        <v>131.29</v>
      </c>
      <c r="D60" s="81">
        <v>131.29400000000001</v>
      </c>
      <c r="E60" s="81">
        <v>130.57400000000001</v>
      </c>
      <c r="F60" s="81">
        <v>130.15</v>
      </c>
      <c r="G60" s="81">
        <v>129.5</v>
      </c>
      <c r="H60" s="110">
        <v>129.56</v>
      </c>
      <c r="I60" s="124">
        <v>129.54399999999998</v>
      </c>
      <c r="J60" s="110">
        <v>129.44999999999999</v>
      </c>
    </row>
    <row r="61" spans="1:10" x14ac:dyDescent="0.25">
      <c r="A61" s="79">
        <v>22</v>
      </c>
      <c r="B61" s="91">
        <v>132.75121085112454</v>
      </c>
      <c r="C61" s="82">
        <v>132.57999999999998</v>
      </c>
      <c r="D61" s="81">
        <v>132.59933333333333</v>
      </c>
      <c r="E61" s="81">
        <v>131.87933333333334</v>
      </c>
      <c r="F61" s="81">
        <v>131.45333333333335</v>
      </c>
      <c r="G61" s="81">
        <v>130.82333333333332</v>
      </c>
      <c r="H61" s="110">
        <v>130.91666666666666</v>
      </c>
      <c r="I61" s="124">
        <v>130.95599999999999</v>
      </c>
      <c r="J61" s="110">
        <v>130.92333333333335</v>
      </c>
    </row>
    <row r="62" spans="1:10" x14ac:dyDescent="0.25">
      <c r="A62" s="79">
        <v>23</v>
      </c>
      <c r="B62" s="91">
        <v>134.00847916540465</v>
      </c>
      <c r="C62" s="82">
        <v>133.87</v>
      </c>
      <c r="D62" s="81">
        <v>133.90466666666669</v>
      </c>
      <c r="E62" s="81">
        <v>133.18466666666669</v>
      </c>
      <c r="F62" s="81">
        <v>132.75666666666666</v>
      </c>
      <c r="G62" s="81">
        <v>132.14666666666668</v>
      </c>
      <c r="H62" s="110">
        <v>132.27333333333334</v>
      </c>
      <c r="I62" s="124">
        <v>132.36799999999999</v>
      </c>
      <c r="J62" s="110">
        <v>132.39666666666668</v>
      </c>
    </row>
    <row r="63" spans="1:10" x14ac:dyDescent="0.25">
      <c r="A63" s="79">
        <v>24</v>
      </c>
      <c r="B63" s="91">
        <v>135.26574747968476</v>
      </c>
      <c r="C63" s="82">
        <v>135.16</v>
      </c>
      <c r="D63" s="81">
        <v>135.21</v>
      </c>
      <c r="E63" s="81">
        <v>134.49</v>
      </c>
      <c r="F63" s="81">
        <v>134.06</v>
      </c>
      <c r="G63" s="81">
        <v>133.47</v>
      </c>
      <c r="H63" s="110">
        <v>133.63</v>
      </c>
      <c r="I63" s="124">
        <v>133.78</v>
      </c>
      <c r="J63" s="110">
        <v>133.87</v>
      </c>
    </row>
    <row r="64" spans="1:10" x14ac:dyDescent="0.25">
      <c r="A64" s="79">
        <v>25</v>
      </c>
      <c r="B64" s="91">
        <v>136.52301579396484</v>
      </c>
      <c r="C64" s="82">
        <v>136.44999999999999</v>
      </c>
      <c r="D64" s="81">
        <v>136.51533333333333</v>
      </c>
      <c r="E64" s="81">
        <v>135.79533333333333</v>
      </c>
      <c r="F64" s="81">
        <v>135.36333333333334</v>
      </c>
      <c r="G64" s="81">
        <v>134.79333333333332</v>
      </c>
      <c r="H64" s="110">
        <v>134.98666666666665</v>
      </c>
      <c r="I64" s="124">
        <v>135.19200000000001</v>
      </c>
      <c r="J64" s="110">
        <v>135.34333333333333</v>
      </c>
    </row>
    <row r="65" spans="1:10" x14ac:dyDescent="0.25">
      <c r="A65" s="79">
        <v>26</v>
      </c>
      <c r="B65" s="91">
        <v>137.78028410824493</v>
      </c>
      <c r="C65" s="82">
        <v>137.74</v>
      </c>
      <c r="D65" s="81">
        <v>137.82066666666668</v>
      </c>
      <c r="E65" s="81">
        <v>137.10066666666668</v>
      </c>
      <c r="F65" s="81">
        <v>136.66666666666669</v>
      </c>
      <c r="G65" s="81">
        <v>136.11666666666667</v>
      </c>
      <c r="H65" s="110">
        <v>136.34333333333333</v>
      </c>
      <c r="I65" s="124">
        <v>136.60399999999998</v>
      </c>
      <c r="J65" s="110">
        <v>136.81666666666666</v>
      </c>
    </row>
    <row r="66" spans="1:10" x14ac:dyDescent="0.25">
      <c r="A66" s="79">
        <v>27</v>
      </c>
      <c r="B66" s="91">
        <v>139.03755242252504</v>
      </c>
      <c r="C66" s="82">
        <v>139.03</v>
      </c>
      <c r="D66" s="81">
        <v>139.126</v>
      </c>
      <c r="E66" s="81">
        <v>138.40600000000001</v>
      </c>
      <c r="F66" s="81">
        <v>137.97</v>
      </c>
      <c r="G66" s="81">
        <v>137.44</v>
      </c>
      <c r="H66" s="110">
        <v>137.69999999999999</v>
      </c>
      <c r="I66" s="124">
        <v>138.01599999999999</v>
      </c>
      <c r="J66" s="110">
        <v>138.29000000000002</v>
      </c>
    </row>
    <row r="67" spans="1:10" x14ac:dyDescent="0.25">
      <c r="A67" s="79">
        <v>28</v>
      </c>
      <c r="B67" s="91">
        <v>140.29482073680515</v>
      </c>
      <c r="C67" s="82">
        <v>140.32</v>
      </c>
      <c r="D67" s="81">
        <v>140.43133333333336</v>
      </c>
      <c r="E67" s="81">
        <v>139.71133333333336</v>
      </c>
      <c r="F67" s="81">
        <v>139.27333333333334</v>
      </c>
      <c r="G67" s="81">
        <v>138.76333333333332</v>
      </c>
      <c r="H67" s="110">
        <v>139.05666666666667</v>
      </c>
      <c r="I67" s="124">
        <v>139.428</v>
      </c>
      <c r="J67" s="110">
        <v>139.76333333333335</v>
      </c>
    </row>
    <row r="68" spans="1:10" x14ac:dyDescent="0.25">
      <c r="A68" s="79">
        <v>29</v>
      </c>
      <c r="B68" s="91">
        <v>141.55208905108523</v>
      </c>
      <c r="C68" s="82">
        <v>141.60999999999999</v>
      </c>
      <c r="D68" s="81">
        <v>141.73666666666668</v>
      </c>
      <c r="E68" s="81">
        <v>141.01666666666668</v>
      </c>
      <c r="F68" s="81">
        <v>140.57666666666665</v>
      </c>
      <c r="G68" s="81">
        <v>140.08666666666667</v>
      </c>
      <c r="H68" s="110">
        <v>140.41333333333333</v>
      </c>
      <c r="I68" s="124">
        <v>140.84</v>
      </c>
      <c r="J68" s="110">
        <v>141.23666666666668</v>
      </c>
    </row>
    <row r="69" spans="1:10" x14ac:dyDescent="0.25">
      <c r="A69" s="79">
        <v>30</v>
      </c>
      <c r="B69" s="91">
        <v>142.80935736536532</v>
      </c>
      <c r="C69" s="82">
        <v>142.9</v>
      </c>
      <c r="D69" s="81">
        <v>143.042</v>
      </c>
      <c r="E69" s="81">
        <v>142.322</v>
      </c>
      <c r="F69" s="81">
        <v>141.88</v>
      </c>
      <c r="G69" s="81">
        <v>141.41</v>
      </c>
      <c r="H69" s="110">
        <v>141.76999999999998</v>
      </c>
      <c r="I69" s="124">
        <v>142.25200000000001</v>
      </c>
      <c r="J69" s="110">
        <v>142.71</v>
      </c>
    </row>
    <row r="70" spans="1:10" x14ac:dyDescent="0.25">
      <c r="A70" s="3"/>
      <c r="B70" s="3"/>
      <c r="C70" s="3"/>
      <c r="D70" s="3"/>
      <c r="E70" s="3"/>
      <c r="F70" s="3"/>
    </row>
    <row r="71" spans="1:10" x14ac:dyDescent="0.25">
      <c r="A71" s="3"/>
      <c r="B71" s="3"/>
      <c r="C71" s="3"/>
      <c r="D71" s="3"/>
      <c r="E71" s="3"/>
      <c r="F71" s="3"/>
    </row>
    <row r="72" spans="1:10" x14ac:dyDescent="0.25">
      <c r="A72" s="3" t="s">
        <v>57</v>
      </c>
      <c r="B72" s="3"/>
      <c r="C72" s="3"/>
      <c r="D72" s="3"/>
      <c r="E72" s="3"/>
      <c r="F72" s="3"/>
    </row>
    <row r="73" spans="1:10" x14ac:dyDescent="0.25">
      <c r="A73" s="77" t="s">
        <v>52</v>
      </c>
      <c r="B73" s="78"/>
      <c r="C73" s="31"/>
      <c r="D73" s="31"/>
      <c r="E73" s="31"/>
      <c r="F73" s="31"/>
    </row>
    <row r="74" spans="1:10" x14ac:dyDescent="0.25">
      <c r="A74" s="28" t="s">
        <v>51</v>
      </c>
      <c r="B74" s="80">
        <v>41912</v>
      </c>
      <c r="C74" s="80">
        <v>42004</v>
      </c>
      <c r="D74" s="80">
        <v>42094</v>
      </c>
      <c r="E74" s="80">
        <v>42185</v>
      </c>
      <c r="F74" s="80">
        <v>42277</v>
      </c>
      <c r="G74" s="80">
        <v>42369</v>
      </c>
      <c r="H74" s="111">
        <v>42460</v>
      </c>
      <c r="I74" s="111">
        <v>42551</v>
      </c>
      <c r="J74" s="111">
        <v>42643</v>
      </c>
    </row>
    <row r="75" spans="1:10" x14ac:dyDescent="0.25">
      <c r="A75" s="79">
        <v>1</v>
      </c>
      <c r="B75" s="91">
        <v>92.916730664436415</v>
      </c>
      <c r="C75" s="82">
        <v>91.952499999999986</v>
      </c>
      <c r="D75" s="81">
        <v>90.695000000000007</v>
      </c>
      <c r="E75" s="81">
        <v>89.990000000000009</v>
      </c>
      <c r="F75" s="81">
        <v>89.484999999999999</v>
      </c>
      <c r="G75" s="81">
        <v>88.910000000000011</v>
      </c>
      <c r="H75" s="110">
        <v>88.205000000000013</v>
      </c>
      <c r="I75" s="124">
        <v>87.525000000000006</v>
      </c>
      <c r="J75" s="110">
        <v>87.09</v>
      </c>
    </row>
    <row r="76" spans="1:10" x14ac:dyDescent="0.25">
      <c r="A76" s="79">
        <v>2</v>
      </c>
      <c r="B76" s="91">
        <v>102.09128007699093</v>
      </c>
      <c r="C76" s="82">
        <v>101.13</v>
      </c>
      <c r="D76" s="81">
        <v>100.68</v>
      </c>
      <c r="E76" s="81">
        <v>99.9</v>
      </c>
      <c r="F76" s="81">
        <v>99.28</v>
      </c>
      <c r="G76" s="81">
        <v>98.54</v>
      </c>
      <c r="H76" s="110">
        <v>97.79</v>
      </c>
      <c r="I76" s="124">
        <v>97.05</v>
      </c>
      <c r="J76" s="110">
        <v>96.43</v>
      </c>
    </row>
    <row r="77" spans="1:10" x14ac:dyDescent="0.25">
      <c r="A77" s="79">
        <v>3</v>
      </c>
      <c r="B77" s="91">
        <v>111.26582948954544</v>
      </c>
      <c r="C77" s="82">
        <v>110.3075</v>
      </c>
      <c r="D77" s="81">
        <v>110.66500000000001</v>
      </c>
      <c r="E77" s="81">
        <v>109.81</v>
      </c>
      <c r="F77" s="81">
        <v>109.075</v>
      </c>
      <c r="G77" s="81">
        <v>108.17</v>
      </c>
      <c r="H77" s="110">
        <v>107.375</v>
      </c>
      <c r="I77" s="124">
        <v>106.57499999999999</v>
      </c>
      <c r="J77" s="110">
        <v>105.77000000000001</v>
      </c>
    </row>
    <row r="78" spans="1:10" x14ac:dyDescent="0.25">
      <c r="A78" s="79">
        <v>4</v>
      </c>
      <c r="B78" s="91">
        <v>120.44037890209994</v>
      </c>
      <c r="C78" s="82">
        <v>119.485</v>
      </c>
      <c r="D78" s="81">
        <v>120.65</v>
      </c>
      <c r="E78" s="81">
        <v>119.72</v>
      </c>
      <c r="F78" s="81">
        <v>118.87</v>
      </c>
      <c r="G78" s="81">
        <v>117.8</v>
      </c>
      <c r="H78" s="110">
        <v>116.96</v>
      </c>
      <c r="I78" s="124">
        <v>116.1</v>
      </c>
      <c r="J78" s="110">
        <v>115.11</v>
      </c>
    </row>
    <row r="79" spans="1:10" x14ac:dyDescent="0.25">
      <c r="A79" s="79">
        <v>5</v>
      </c>
      <c r="B79" s="91">
        <v>129.61492831465443</v>
      </c>
      <c r="C79" s="82">
        <v>128.66249999999999</v>
      </c>
      <c r="D79" s="81">
        <v>129.12</v>
      </c>
      <c r="E79" s="81">
        <v>128.17500000000001</v>
      </c>
      <c r="F79" s="81">
        <v>127.33500000000001</v>
      </c>
      <c r="G79" s="81">
        <v>126.22999999999999</v>
      </c>
      <c r="H79" s="110">
        <v>125.45499999999998</v>
      </c>
      <c r="I79" s="124">
        <v>124.61499999999999</v>
      </c>
      <c r="J79" s="110">
        <v>123.63999999999999</v>
      </c>
    </row>
    <row r="80" spans="1:10" x14ac:dyDescent="0.25">
      <c r="A80" s="79">
        <v>6</v>
      </c>
      <c r="B80" s="91">
        <v>138.78947772720895</v>
      </c>
      <c r="C80" s="82">
        <v>137.84</v>
      </c>
      <c r="D80" s="81">
        <v>137.59</v>
      </c>
      <c r="E80" s="81">
        <v>136.63</v>
      </c>
      <c r="F80" s="81">
        <v>135.80000000000001</v>
      </c>
      <c r="G80" s="81">
        <v>134.66</v>
      </c>
      <c r="H80" s="110">
        <v>133.94999999999999</v>
      </c>
      <c r="I80" s="124">
        <v>133.13</v>
      </c>
      <c r="J80" s="110">
        <v>132.16999999999999</v>
      </c>
    </row>
    <row r="81" spans="1:10" x14ac:dyDescent="0.25">
      <c r="A81" s="79">
        <v>7</v>
      </c>
      <c r="B81" s="91">
        <v>139.96469384697093</v>
      </c>
      <c r="C81" s="82">
        <v>139.10333333333332</v>
      </c>
      <c r="D81" s="81">
        <v>138.9</v>
      </c>
      <c r="E81" s="81">
        <v>137.95666666666668</v>
      </c>
      <c r="F81" s="81">
        <v>137.17333333333335</v>
      </c>
      <c r="G81" s="81">
        <v>136.07999999999998</v>
      </c>
      <c r="H81" s="110">
        <v>135.43666666666667</v>
      </c>
      <c r="I81" s="124">
        <v>134.68</v>
      </c>
      <c r="J81" s="110">
        <v>133.78333333333333</v>
      </c>
    </row>
    <row r="82" spans="1:10" x14ac:dyDescent="0.25">
      <c r="A82" s="79">
        <v>8</v>
      </c>
      <c r="B82" s="91">
        <v>141.13990996673289</v>
      </c>
      <c r="C82" s="82">
        <v>140.36666666666667</v>
      </c>
      <c r="D82" s="81">
        <v>140.21</v>
      </c>
      <c r="E82" s="81">
        <v>139.28333333333333</v>
      </c>
      <c r="F82" s="81">
        <v>138.54666666666665</v>
      </c>
      <c r="G82" s="81">
        <v>137.5</v>
      </c>
      <c r="H82" s="110">
        <v>136.92333333333332</v>
      </c>
      <c r="I82" s="124">
        <v>136.22999999999999</v>
      </c>
      <c r="J82" s="110">
        <v>135.39666666666665</v>
      </c>
    </row>
    <row r="83" spans="1:10" x14ac:dyDescent="0.25">
      <c r="A83" s="79">
        <v>9</v>
      </c>
      <c r="B83" s="91">
        <v>142.31512608649487</v>
      </c>
      <c r="C83" s="82">
        <v>141.63</v>
      </c>
      <c r="D83" s="81">
        <v>141.52000000000001</v>
      </c>
      <c r="E83" s="81">
        <v>140.61000000000001</v>
      </c>
      <c r="F83" s="81">
        <v>139.91999999999999</v>
      </c>
      <c r="G83" s="81">
        <v>138.91999999999999</v>
      </c>
      <c r="H83" s="110">
        <v>138.41</v>
      </c>
      <c r="I83" s="124">
        <v>137.78</v>
      </c>
      <c r="J83" s="110">
        <v>137.01</v>
      </c>
    </row>
    <row r="84" spans="1:10" x14ac:dyDescent="0.25">
      <c r="A84" s="79">
        <v>10</v>
      </c>
      <c r="B84" s="91">
        <v>143.2837443617409</v>
      </c>
      <c r="C84" s="82">
        <v>142.64133333333334</v>
      </c>
      <c r="D84" s="81">
        <v>142.54733333333334</v>
      </c>
      <c r="E84" s="81">
        <v>141.64133333333334</v>
      </c>
      <c r="F84" s="81">
        <v>140.95466666666667</v>
      </c>
      <c r="G84" s="81">
        <v>139.96333333333331</v>
      </c>
      <c r="H84" s="110">
        <v>139.47133333333332</v>
      </c>
      <c r="I84" s="124">
        <v>138.86666666666667</v>
      </c>
      <c r="J84" s="110">
        <v>138.12933333333334</v>
      </c>
    </row>
    <row r="85" spans="1:10" x14ac:dyDescent="0.25">
      <c r="A85" s="79">
        <v>11</v>
      </c>
      <c r="B85" s="91">
        <v>144.25236263698696</v>
      </c>
      <c r="C85" s="82">
        <v>143.65266666666668</v>
      </c>
      <c r="D85" s="81">
        <v>143.57466666666667</v>
      </c>
      <c r="E85" s="81">
        <v>142.67266666666669</v>
      </c>
      <c r="F85" s="81">
        <v>141.98933333333332</v>
      </c>
      <c r="G85" s="81">
        <v>141.00666666666666</v>
      </c>
      <c r="H85" s="110">
        <v>140.53266666666667</v>
      </c>
      <c r="I85" s="124">
        <v>139.95333333333335</v>
      </c>
      <c r="J85" s="110">
        <v>139.24866666666665</v>
      </c>
    </row>
    <row r="86" spans="1:10" x14ac:dyDescent="0.25">
      <c r="A86" s="79">
        <v>12</v>
      </c>
      <c r="B86" s="91">
        <v>145.22098091223299</v>
      </c>
      <c r="C86" s="82">
        <v>144.66399999999999</v>
      </c>
      <c r="D86" s="81">
        <v>144.602</v>
      </c>
      <c r="E86" s="81">
        <v>143.70400000000001</v>
      </c>
      <c r="F86" s="81">
        <v>143.024</v>
      </c>
      <c r="G86" s="81">
        <v>142.04999999999998</v>
      </c>
      <c r="H86" s="110">
        <v>141.59399999999999</v>
      </c>
      <c r="I86" s="124">
        <v>141.04</v>
      </c>
      <c r="J86" s="110">
        <v>140.36799999999999</v>
      </c>
    </row>
    <row r="87" spans="1:10" x14ac:dyDescent="0.25">
      <c r="A87" s="79">
        <v>13</v>
      </c>
      <c r="B87" s="91">
        <v>146.18959918747902</v>
      </c>
      <c r="C87" s="82">
        <v>145.67533333333333</v>
      </c>
      <c r="D87" s="81">
        <v>145.62933333333334</v>
      </c>
      <c r="E87" s="81">
        <v>144.73533333333336</v>
      </c>
      <c r="F87" s="81">
        <v>144.05866666666665</v>
      </c>
      <c r="G87" s="81">
        <v>143.09333333333333</v>
      </c>
      <c r="H87" s="110">
        <v>142.65533333333335</v>
      </c>
      <c r="I87" s="124">
        <v>142.12666666666667</v>
      </c>
      <c r="J87" s="110">
        <v>141.48733333333334</v>
      </c>
    </row>
    <row r="88" spans="1:10" x14ac:dyDescent="0.25">
      <c r="A88" s="79">
        <v>14</v>
      </c>
      <c r="B88" s="91">
        <v>147.15821746272508</v>
      </c>
      <c r="C88" s="82">
        <v>146.68666666666667</v>
      </c>
      <c r="D88" s="81">
        <v>146.65666666666667</v>
      </c>
      <c r="E88" s="81">
        <v>145.76666666666668</v>
      </c>
      <c r="F88" s="81">
        <v>145.09333333333333</v>
      </c>
      <c r="G88" s="81">
        <v>144.13666666666666</v>
      </c>
      <c r="H88" s="110">
        <v>143.71666666666667</v>
      </c>
      <c r="I88" s="124">
        <v>143.21333333333334</v>
      </c>
      <c r="J88" s="110">
        <v>142.60666666666665</v>
      </c>
    </row>
    <row r="89" spans="1:10" x14ac:dyDescent="0.25">
      <c r="A89" s="79">
        <v>15</v>
      </c>
      <c r="B89" s="91">
        <v>148.12683573797111</v>
      </c>
      <c r="C89" s="82">
        <v>147.69800000000001</v>
      </c>
      <c r="D89" s="81">
        <v>147.684</v>
      </c>
      <c r="E89" s="81">
        <v>146.798</v>
      </c>
      <c r="F89" s="81">
        <v>146.12799999999999</v>
      </c>
      <c r="G89" s="81">
        <v>145.17999999999998</v>
      </c>
      <c r="H89" s="110">
        <v>144.77799999999999</v>
      </c>
      <c r="I89" s="124">
        <v>144.30000000000001</v>
      </c>
      <c r="J89" s="110">
        <v>143.726</v>
      </c>
    </row>
    <row r="90" spans="1:10" x14ac:dyDescent="0.25">
      <c r="A90" s="79">
        <v>16</v>
      </c>
      <c r="B90" s="91">
        <v>149.09545401321714</v>
      </c>
      <c r="C90" s="82">
        <v>148.70933333333335</v>
      </c>
      <c r="D90" s="81">
        <v>148.71133333333336</v>
      </c>
      <c r="E90" s="81">
        <v>147.82933333333335</v>
      </c>
      <c r="F90" s="81">
        <v>147.16266666666667</v>
      </c>
      <c r="G90" s="81">
        <v>146.22333333333333</v>
      </c>
      <c r="H90" s="110">
        <v>145.83933333333334</v>
      </c>
      <c r="I90" s="124">
        <v>145.38666666666668</v>
      </c>
      <c r="J90" s="110">
        <v>144.84533333333334</v>
      </c>
    </row>
    <row r="91" spans="1:10" x14ac:dyDescent="0.25">
      <c r="A91" s="79">
        <v>17</v>
      </c>
      <c r="B91" s="91">
        <v>150.06407228846319</v>
      </c>
      <c r="C91" s="82">
        <v>149.72066666666666</v>
      </c>
      <c r="D91" s="81">
        <v>149.73866666666669</v>
      </c>
      <c r="E91" s="81">
        <v>148.86066666666667</v>
      </c>
      <c r="F91" s="81">
        <v>148.19733333333332</v>
      </c>
      <c r="G91" s="81">
        <v>147.26666666666665</v>
      </c>
      <c r="H91" s="110">
        <v>146.90066666666667</v>
      </c>
      <c r="I91" s="124">
        <v>146.47333333333333</v>
      </c>
      <c r="J91" s="110">
        <v>145.96466666666666</v>
      </c>
    </row>
    <row r="92" spans="1:10" x14ac:dyDescent="0.25">
      <c r="A92" s="79">
        <v>18</v>
      </c>
      <c r="B92" s="91">
        <v>151.03269056370922</v>
      </c>
      <c r="C92" s="82">
        <v>150.732</v>
      </c>
      <c r="D92" s="81">
        <v>150.76600000000002</v>
      </c>
      <c r="E92" s="81">
        <v>149.89200000000002</v>
      </c>
      <c r="F92" s="81">
        <v>149.232</v>
      </c>
      <c r="G92" s="81">
        <v>148.31</v>
      </c>
      <c r="H92" s="110">
        <v>147.96200000000002</v>
      </c>
      <c r="I92" s="124">
        <v>147.56</v>
      </c>
      <c r="J92" s="110">
        <v>147.084</v>
      </c>
    </row>
    <row r="93" spans="1:10" x14ac:dyDescent="0.25">
      <c r="A93" s="79">
        <v>19</v>
      </c>
      <c r="B93" s="91">
        <v>152.00130883895525</v>
      </c>
      <c r="C93" s="82">
        <v>151.74333333333334</v>
      </c>
      <c r="D93" s="81">
        <v>151.79333333333335</v>
      </c>
      <c r="E93" s="81">
        <v>150.92333333333335</v>
      </c>
      <c r="F93" s="81">
        <v>150.26666666666665</v>
      </c>
      <c r="G93" s="81">
        <v>149.35333333333332</v>
      </c>
      <c r="H93" s="110">
        <v>149.02333333333334</v>
      </c>
      <c r="I93" s="124">
        <v>148.64666666666668</v>
      </c>
      <c r="J93" s="110">
        <v>148.20333333333335</v>
      </c>
    </row>
    <row r="94" spans="1:10" x14ac:dyDescent="0.25">
      <c r="A94" s="79">
        <v>20</v>
      </c>
      <c r="B94" s="91">
        <v>152.96992711420128</v>
      </c>
      <c r="C94" s="82">
        <v>152.75466666666668</v>
      </c>
      <c r="D94" s="81">
        <v>152.82066666666668</v>
      </c>
      <c r="E94" s="81">
        <v>151.95466666666667</v>
      </c>
      <c r="F94" s="81">
        <v>151.30133333333333</v>
      </c>
      <c r="G94" s="81">
        <v>150.39666666666665</v>
      </c>
      <c r="H94" s="110">
        <v>150.08466666666666</v>
      </c>
      <c r="I94" s="124">
        <v>149.73333333333335</v>
      </c>
      <c r="J94" s="110">
        <v>149.32266666666666</v>
      </c>
    </row>
    <row r="95" spans="1:10" x14ac:dyDescent="0.25">
      <c r="A95" s="79">
        <v>21</v>
      </c>
      <c r="B95" s="91">
        <v>153.93854538944734</v>
      </c>
      <c r="C95" s="82">
        <v>153.76600000000002</v>
      </c>
      <c r="D95" s="81">
        <v>153.84800000000001</v>
      </c>
      <c r="E95" s="81">
        <v>152.98600000000002</v>
      </c>
      <c r="F95" s="81">
        <v>152.33599999999998</v>
      </c>
      <c r="G95" s="81">
        <v>151.44</v>
      </c>
      <c r="H95" s="110">
        <v>151.14600000000002</v>
      </c>
      <c r="I95" s="124">
        <v>150.82000000000002</v>
      </c>
      <c r="J95" s="110">
        <v>150.44200000000001</v>
      </c>
    </row>
    <row r="96" spans="1:10" x14ac:dyDescent="0.25">
      <c r="A96" s="79">
        <v>22</v>
      </c>
      <c r="B96" s="91">
        <v>154.90716366469337</v>
      </c>
      <c r="C96" s="82">
        <v>154.77733333333333</v>
      </c>
      <c r="D96" s="81">
        <v>154.87533333333334</v>
      </c>
      <c r="E96" s="81">
        <v>154.01733333333334</v>
      </c>
      <c r="F96" s="81">
        <v>153.37066666666666</v>
      </c>
      <c r="G96" s="81">
        <v>152.48333333333332</v>
      </c>
      <c r="H96" s="110">
        <v>152.20733333333334</v>
      </c>
      <c r="I96" s="124">
        <v>151.90666666666667</v>
      </c>
      <c r="J96" s="110">
        <v>151.56133333333335</v>
      </c>
    </row>
    <row r="97" spans="1:10" x14ac:dyDescent="0.25">
      <c r="A97" s="79">
        <v>23</v>
      </c>
      <c r="B97" s="91">
        <v>155.8757819399394</v>
      </c>
      <c r="C97" s="82">
        <v>155.78866666666667</v>
      </c>
      <c r="D97" s="81">
        <v>155.90266666666668</v>
      </c>
      <c r="E97" s="81">
        <v>155.04866666666669</v>
      </c>
      <c r="F97" s="81">
        <v>154.40533333333332</v>
      </c>
      <c r="G97" s="81">
        <v>153.52666666666667</v>
      </c>
      <c r="H97" s="110">
        <v>153.26866666666669</v>
      </c>
      <c r="I97" s="124">
        <v>152.99333333333334</v>
      </c>
      <c r="J97" s="110">
        <v>152.68066666666667</v>
      </c>
    </row>
    <row r="98" spans="1:10" x14ac:dyDescent="0.25">
      <c r="A98" s="79">
        <v>24</v>
      </c>
      <c r="B98" s="91">
        <v>156.84440021518546</v>
      </c>
      <c r="C98" s="82">
        <v>156.80000000000001</v>
      </c>
      <c r="D98" s="81">
        <v>156.93</v>
      </c>
      <c r="E98" s="81">
        <v>156.08000000000001</v>
      </c>
      <c r="F98" s="81">
        <v>155.44</v>
      </c>
      <c r="G98" s="81">
        <v>154.57</v>
      </c>
      <c r="H98" s="110">
        <v>154.33000000000001</v>
      </c>
      <c r="I98" s="124">
        <v>154.08000000000001</v>
      </c>
      <c r="J98" s="110">
        <v>153.80000000000001</v>
      </c>
    </row>
    <row r="99" spans="1:10" x14ac:dyDescent="0.25">
      <c r="A99" s="79">
        <v>25</v>
      </c>
      <c r="B99" s="91">
        <v>157.81301849043149</v>
      </c>
      <c r="C99" s="82">
        <v>157.81133333333335</v>
      </c>
      <c r="D99" s="81">
        <v>157.95733333333334</v>
      </c>
      <c r="E99" s="81">
        <v>157.11133333333333</v>
      </c>
      <c r="F99" s="81">
        <v>156.47466666666668</v>
      </c>
      <c r="G99" s="81">
        <v>155.61333333333332</v>
      </c>
      <c r="H99" s="110">
        <v>155.39133333333334</v>
      </c>
      <c r="I99" s="124">
        <v>155.16666666666669</v>
      </c>
      <c r="J99" s="110">
        <v>154.91933333333336</v>
      </c>
    </row>
    <row r="100" spans="1:10" x14ac:dyDescent="0.25">
      <c r="A100" s="79">
        <v>26</v>
      </c>
      <c r="B100" s="91">
        <v>158.78163676567752</v>
      </c>
      <c r="C100" s="82">
        <v>158.82266666666669</v>
      </c>
      <c r="D100" s="81">
        <v>158.98466666666667</v>
      </c>
      <c r="E100" s="81">
        <v>158.14266666666668</v>
      </c>
      <c r="F100" s="81">
        <v>157.50933333333333</v>
      </c>
      <c r="G100" s="81">
        <v>156.65666666666667</v>
      </c>
      <c r="H100" s="110">
        <v>156.45266666666669</v>
      </c>
      <c r="I100" s="124">
        <v>156.25333333333333</v>
      </c>
      <c r="J100" s="110">
        <v>156.03866666666667</v>
      </c>
    </row>
    <row r="101" spans="1:10" x14ac:dyDescent="0.25">
      <c r="A101" s="79">
        <v>27</v>
      </c>
      <c r="B101" s="91">
        <v>159.75025504092358</v>
      </c>
      <c r="C101" s="82">
        <v>159.834</v>
      </c>
      <c r="D101" s="81">
        <v>160.012</v>
      </c>
      <c r="E101" s="81">
        <v>159.17400000000001</v>
      </c>
      <c r="F101" s="81">
        <v>158.54399999999998</v>
      </c>
      <c r="G101" s="81">
        <v>157.69999999999999</v>
      </c>
      <c r="H101" s="110">
        <v>157.51400000000001</v>
      </c>
      <c r="I101" s="124">
        <v>157.34</v>
      </c>
      <c r="J101" s="110">
        <v>157.15800000000002</v>
      </c>
    </row>
    <row r="102" spans="1:10" x14ac:dyDescent="0.25">
      <c r="A102" s="79">
        <v>28</v>
      </c>
      <c r="B102" s="91">
        <v>160.71887331616961</v>
      </c>
      <c r="C102" s="82">
        <v>160.84533333333334</v>
      </c>
      <c r="D102" s="81">
        <v>161.03933333333333</v>
      </c>
      <c r="E102" s="81">
        <v>160.20533333333336</v>
      </c>
      <c r="F102" s="81">
        <v>159.57866666666666</v>
      </c>
      <c r="G102" s="81">
        <v>158.74333333333334</v>
      </c>
      <c r="H102" s="110">
        <v>158.57533333333336</v>
      </c>
      <c r="I102" s="124">
        <v>158.42666666666668</v>
      </c>
      <c r="J102" s="110">
        <v>158.27733333333336</v>
      </c>
    </row>
    <row r="103" spans="1:10" x14ac:dyDescent="0.25">
      <c r="A103" s="79">
        <v>29</v>
      </c>
      <c r="B103" s="91">
        <v>161.68749159141564</v>
      </c>
      <c r="C103" s="82">
        <v>161.85666666666668</v>
      </c>
      <c r="D103" s="81">
        <v>162.06666666666666</v>
      </c>
      <c r="E103" s="81">
        <v>161.23666666666668</v>
      </c>
      <c r="F103" s="81">
        <v>160.61333333333334</v>
      </c>
      <c r="G103" s="81">
        <v>159.78666666666666</v>
      </c>
      <c r="H103" s="110">
        <v>159.63666666666668</v>
      </c>
      <c r="I103" s="124">
        <v>159.51333333333335</v>
      </c>
      <c r="J103" s="110">
        <v>159.39666666666668</v>
      </c>
    </row>
    <row r="104" spans="1:10" x14ac:dyDescent="0.25">
      <c r="A104" s="79">
        <v>30</v>
      </c>
      <c r="B104" s="91">
        <v>162.65610986666167</v>
      </c>
      <c r="C104" s="82">
        <v>162.86800000000002</v>
      </c>
      <c r="D104" s="81">
        <v>163.09399999999999</v>
      </c>
      <c r="E104" s="81">
        <v>162.268</v>
      </c>
      <c r="F104" s="81">
        <v>161.648</v>
      </c>
      <c r="G104" s="81">
        <v>160.82999999999998</v>
      </c>
      <c r="H104" s="110">
        <v>160.69800000000001</v>
      </c>
      <c r="I104" s="124">
        <v>160.60000000000002</v>
      </c>
      <c r="J104" s="110">
        <v>160.51600000000002</v>
      </c>
    </row>
    <row r="105" spans="1:10" x14ac:dyDescent="0.25">
      <c r="A105" s="3"/>
      <c r="B105" s="3"/>
      <c r="C105" s="3"/>
      <c r="D105" s="3"/>
      <c r="E105" s="3"/>
      <c r="F105" s="3"/>
    </row>
    <row r="106" spans="1:10" x14ac:dyDescent="0.25">
      <c r="A106" s="3"/>
      <c r="B106" s="3"/>
      <c r="C106" s="3"/>
      <c r="D106" s="3"/>
      <c r="E106" s="3"/>
      <c r="F106" s="3"/>
    </row>
    <row r="107" spans="1:10" x14ac:dyDescent="0.25">
      <c r="A107" s="3" t="s">
        <v>58</v>
      </c>
      <c r="B107" s="3"/>
      <c r="C107" s="3"/>
      <c r="D107" s="3"/>
      <c r="E107" s="3"/>
      <c r="F107" s="3"/>
    </row>
    <row r="108" spans="1:10" x14ac:dyDescent="0.25">
      <c r="A108" s="77" t="s">
        <v>52</v>
      </c>
      <c r="B108" s="78"/>
      <c r="C108" s="31"/>
      <c r="D108" s="31"/>
      <c r="E108" s="31"/>
      <c r="F108" s="31"/>
    </row>
    <row r="109" spans="1:10" x14ac:dyDescent="0.25">
      <c r="A109" s="28" t="s">
        <v>51</v>
      </c>
      <c r="B109" s="80">
        <v>41912</v>
      </c>
      <c r="C109" s="80">
        <v>42004</v>
      </c>
      <c r="D109" s="80">
        <v>42094</v>
      </c>
      <c r="E109" s="80">
        <v>42185</v>
      </c>
      <c r="F109" s="80">
        <v>42277</v>
      </c>
      <c r="G109" s="80">
        <v>42369</v>
      </c>
      <c r="H109" s="111">
        <v>42460</v>
      </c>
      <c r="I109" s="111">
        <v>42551</v>
      </c>
      <c r="J109" s="111">
        <v>42643</v>
      </c>
    </row>
    <row r="110" spans="1:10" x14ac:dyDescent="0.25">
      <c r="A110" s="79">
        <v>1</v>
      </c>
      <c r="B110" s="91">
        <v>167.02158247029925</v>
      </c>
      <c r="C110" s="82">
        <v>165.78</v>
      </c>
      <c r="D110" s="81">
        <v>166.79500000000002</v>
      </c>
      <c r="E110" s="81">
        <v>165.77</v>
      </c>
      <c r="F110" s="81">
        <v>164.625</v>
      </c>
      <c r="G110" s="81">
        <v>161.44</v>
      </c>
      <c r="H110" s="110">
        <v>159.59500000000003</v>
      </c>
      <c r="I110" s="124">
        <v>157.77000000000004</v>
      </c>
      <c r="J110" s="110">
        <v>156.63499999999999</v>
      </c>
    </row>
    <row r="111" spans="1:10" x14ac:dyDescent="0.25">
      <c r="A111" s="79">
        <v>2</v>
      </c>
      <c r="B111" s="91">
        <v>174.8636911829669</v>
      </c>
      <c r="C111" s="82">
        <v>173.74</v>
      </c>
      <c r="D111" s="81">
        <v>173.72</v>
      </c>
      <c r="E111" s="81">
        <v>172.68</v>
      </c>
      <c r="F111" s="81">
        <v>171.73</v>
      </c>
      <c r="G111" s="81">
        <v>169.4</v>
      </c>
      <c r="H111" s="110">
        <v>168.27</v>
      </c>
      <c r="I111" s="124">
        <v>166.83</v>
      </c>
      <c r="J111" s="110">
        <v>165.72</v>
      </c>
    </row>
    <row r="112" spans="1:10" x14ac:dyDescent="0.25">
      <c r="A112" s="79">
        <v>3</v>
      </c>
      <c r="B112" s="91">
        <v>182.70579989563456</v>
      </c>
      <c r="C112" s="82">
        <v>181.70000000000002</v>
      </c>
      <c r="D112" s="81">
        <v>180.64499999999998</v>
      </c>
      <c r="E112" s="81">
        <v>179.59</v>
      </c>
      <c r="F112" s="81">
        <v>178.83499999999998</v>
      </c>
      <c r="G112" s="81">
        <v>177.36</v>
      </c>
      <c r="H112" s="110">
        <v>176.94499999999999</v>
      </c>
      <c r="I112" s="124">
        <v>175.89</v>
      </c>
      <c r="J112" s="110">
        <v>174.80500000000001</v>
      </c>
    </row>
    <row r="113" spans="1:10" x14ac:dyDescent="0.25">
      <c r="A113" s="79">
        <v>4</v>
      </c>
      <c r="B113" s="91">
        <v>190.54790860830221</v>
      </c>
      <c r="C113" s="82">
        <v>189.66000000000003</v>
      </c>
      <c r="D113" s="81">
        <v>187.57</v>
      </c>
      <c r="E113" s="81">
        <v>186.5</v>
      </c>
      <c r="F113" s="81">
        <v>185.94</v>
      </c>
      <c r="G113" s="81">
        <v>185.32</v>
      </c>
      <c r="H113" s="110">
        <v>185.62</v>
      </c>
      <c r="I113" s="124">
        <v>184.95</v>
      </c>
      <c r="J113" s="110">
        <v>183.89</v>
      </c>
    </row>
    <row r="114" spans="1:10" x14ac:dyDescent="0.25">
      <c r="A114" s="79">
        <v>5</v>
      </c>
      <c r="B114" s="91">
        <v>198.39001732096986</v>
      </c>
      <c r="C114" s="82">
        <v>197.62</v>
      </c>
      <c r="D114" s="81">
        <v>196.78</v>
      </c>
      <c r="E114" s="81">
        <v>195.83499999999998</v>
      </c>
      <c r="F114" s="81">
        <v>195.45</v>
      </c>
      <c r="G114" s="81">
        <v>195.06</v>
      </c>
      <c r="H114" s="110">
        <v>195.43</v>
      </c>
      <c r="I114" s="124">
        <v>194.93</v>
      </c>
      <c r="J114" s="110">
        <v>194.01</v>
      </c>
    </row>
    <row r="115" spans="1:10" x14ac:dyDescent="0.25">
      <c r="A115" s="79">
        <v>6</v>
      </c>
      <c r="B115" s="91">
        <v>206.23212603363751</v>
      </c>
      <c r="C115" s="82">
        <v>205.58</v>
      </c>
      <c r="D115" s="81">
        <v>205.99</v>
      </c>
      <c r="E115" s="81">
        <v>205.17</v>
      </c>
      <c r="F115" s="81">
        <v>204.96</v>
      </c>
      <c r="G115" s="81">
        <v>204.8</v>
      </c>
      <c r="H115" s="110">
        <v>205.24</v>
      </c>
      <c r="I115" s="124">
        <v>204.91</v>
      </c>
      <c r="J115" s="110">
        <v>204.13</v>
      </c>
    </row>
    <row r="116" spans="1:10" x14ac:dyDescent="0.25">
      <c r="A116" s="79">
        <v>7</v>
      </c>
      <c r="B116" s="91">
        <v>206.97097556055246</v>
      </c>
      <c r="C116" s="82">
        <v>206.34888888888889</v>
      </c>
      <c r="D116" s="81">
        <v>206.79055555555556</v>
      </c>
      <c r="E116" s="81">
        <v>206</v>
      </c>
      <c r="F116" s="81">
        <v>205.82500000000002</v>
      </c>
      <c r="G116" s="81">
        <v>205.70000000000002</v>
      </c>
      <c r="H116" s="110">
        <v>206.18833333333333</v>
      </c>
      <c r="I116" s="124">
        <v>205.91277777777776</v>
      </c>
      <c r="J116" s="110">
        <v>205.19388888888889</v>
      </c>
    </row>
    <row r="117" spans="1:10" x14ac:dyDescent="0.25">
      <c r="A117" s="79">
        <v>8</v>
      </c>
      <c r="B117" s="91">
        <v>207.70982508746744</v>
      </c>
      <c r="C117" s="82">
        <v>207.11777777777777</v>
      </c>
      <c r="D117" s="81">
        <v>207.59111111111113</v>
      </c>
      <c r="E117" s="81">
        <v>206.82999999999998</v>
      </c>
      <c r="F117" s="81">
        <v>206.69</v>
      </c>
      <c r="G117" s="81">
        <v>206.60000000000002</v>
      </c>
      <c r="H117" s="110">
        <v>207.13666666666668</v>
      </c>
      <c r="I117" s="124">
        <v>206.91555555555556</v>
      </c>
      <c r="J117" s="110">
        <v>206.25777777777776</v>
      </c>
    </row>
    <row r="118" spans="1:10" x14ac:dyDescent="0.25">
      <c r="A118" s="79">
        <v>9</v>
      </c>
      <c r="B118" s="91">
        <v>208.44867461438238</v>
      </c>
      <c r="C118" s="82">
        <v>207.88666666666668</v>
      </c>
      <c r="D118" s="81">
        <v>208.39166666666668</v>
      </c>
      <c r="E118" s="81">
        <v>207.66</v>
      </c>
      <c r="F118" s="81">
        <v>207.55500000000001</v>
      </c>
      <c r="G118" s="81">
        <v>207.5</v>
      </c>
      <c r="H118" s="110">
        <v>208.08500000000001</v>
      </c>
      <c r="I118" s="124">
        <v>207.91833333333332</v>
      </c>
      <c r="J118" s="110">
        <v>207.32166666666666</v>
      </c>
    </row>
    <row r="119" spans="1:10" x14ac:dyDescent="0.25">
      <c r="A119" s="79">
        <v>10</v>
      </c>
      <c r="B119" s="91">
        <v>209.18752414129736</v>
      </c>
      <c r="C119" s="82">
        <v>208.65555555555557</v>
      </c>
      <c r="D119" s="81">
        <v>209.19222222222223</v>
      </c>
      <c r="E119" s="81">
        <v>208.48999999999998</v>
      </c>
      <c r="F119" s="81">
        <v>208.42000000000002</v>
      </c>
      <c r="G119" s="81">
        <v>208.4</v>
      </c>
      <c r="H119" s="110">
        <v>209.03333333333333</v>
      </c>
      <c r="I119" s="124">
        <v>208.92111111111112</v>
      </c>
      <c r="J119" s="110">
        <v>208.38555555555556</v>
      </c>
    </row>
    <row r="120" spans="1:10" x14ac:dyDescent="0.25">
      <c r="A120" s="79">
        <v>11</v>
      </c>
      <c r="B120" s="91">
        <v>209.92637366821231</v>
      </c>
      <c r="C120" s="82">
        <v>209.42444444444445</v>
      </c>
      <c r="D120" s="81">
        <v>209.99277777777777</v>
      </c>
      <c r="E120" s="81">
        <v>209.32</v>
      </c>
      <c r="F120" s="81">
        <v>209.285</v>
      </c>
      <c r="G120" s="81">
        <v>209.3</v>
      </c>
      <c r="H120" s="110">
        <v>209.98166666666668</v>
      </c>
      <c r="I120" s="124">
        <v>209.92388888888888</v>
      </c>
      <c r="J120" s="110">
        <v>209.44944444444445</v>
      </c>
    </row>
    <row r="121" spans="1:10" x14ac:dyDescent="0.25">
      <c r="A121" s="79">
        <v>12</v>
      </c>
      <c r="B121" s="91">
        <v>210.66522319512728</v>
      </c>
      <c r="C121" s="82">
        <v>210.19333333333333</v>
      </c>
      <c r="D121" s="81">
        <v>210.79333333333335</v>
      </c>
      <c r="E121" s="81">
        <v>210.15</v>
      </c>
      <c r="F121" s="81">
        <v>210.15</v>
      </c>
      <c r="G121" s="81">
        <v>210.20000000000002</v>
      </c>
      <c r="H121" s="110">
        <v>210.93</v>
      </c>
      <c r="I121" s="124">
        <v>210.92666666666668</v>
      </c>
      <c r="J121" s="110">
        <v>210.51333333333332</v>
      </c>
    </row>
    <row r="122" spans="1:10" x14ac:dyDescent="0.25">
      <c r="A122" s="79">
        <v>13</v>
      </c>
      <c r="B122" s="91">
        <v>211.40407272204223</v>
      </c>
      <c r="C122" s="82">
        <v>210.96222222222224</v>
      </c>
      <c r="D122" s="81">
        <v>211.5938888888889</v>
      </c>
      <c r="E122" s="81">
        <v>210.98</v>
      </c>
      <c r="F122" s="81">
        <v>211.01500000000001</v>
      </c>
      <c r="G122" s="81">
        <v>211.1</v>
      </c>
      <c r="H122" s="110">
        <v>211.87833333333333</v>
      </c>
      <c r="I122" s="124">
        <v>211.92944444444444</v>
      </c>
      <c r="J122" s="110">
        <v>211.57722222222222</v>
      </c>
    </row>
    <row r="123" spans="1:10" x14ac:dyDescent="0.25">
      <c r="A123" s="79">
        <v>14</v>
      </c>
      <c r="B123" s="91">
        <v>212.14292224895721</v>
      </c>
      <c r="C123" s="82">
        <v>211.73111111111112</v>
      </c>
      <c r="D123" s="81">
        <v>212.39444444444445</v>
      </c>
      <c r="E123" s="81">
        <v>211.81</v>
      </c>
      <c r="F123" s="81">
        <v>211.88</v>
      </c>
      <c r="G123" s="81">
        <v>212</v>
      </c>
      <c r="H123" s="110">
        <v>212.82666666666668</v>
      </c>
      <c r="I123" s="124">
        <v>212.93222222222224</v>
      </c>
      <c r="J123" s="110">
        <v>212.64111111111112</v>
      </c>
    </row>
    <row r="124" spans="1:10" x14ac:dyDescent="0.25">
      <c r="A124" s="79">
        <v>15</v>
      </c>
      <c r="B124" s="91">
        <v>212.88177177587215</v>
      </c>
      <c r="C124" s="82">
        <v>212.5</v>
      </c>
      <c r="D124" s="81">
        <v>213.19499999999999</v>
      </c>
      <c r="E124" s="81">
        <v>212.64</v>
      </c>
      <c r="F124" s="81">
        <v>212.745</v>
      </c>
      <c r="G124" s="81">
        <v>212.9</v>
      </c>
      <c r="H124" s="110">
        <v>213.77500000000001</v>
      </c>
      <c r="I124" s="124">
        <v>213.935</v>
      </c>
      <c r="J124" s="110">
        <v>213.70499999999998</v>
      </c>
    </row>
    <row r="125" spans="1:10" x14ac:dyDescent="0.25">
      <c r="A125" s="79">
        <v>16</v>
      </c>
      <c r="B125" s="91">
        <v>213.62062130278713</v>
      </c>
      <c r="C125" s="82">
        <v>213.26888888888888</v>
      </c>
      <c r="D125" s="81">
        <v>213.99555555555557</v>
      </c>
      <c r="E125" s="81">
        <v>213.47</v>
      </c>
      <c r="F125" s="81">
        <v>213.61</v>
      </c>
      <c r="G125" s="81">
        <v>213.8</v>
      </c>
      <c r="H125" s="110">
        <v>214.72333333333333</v>
      </c>
      <c r="I125" s="124">
        <v>214.93777777777777</v>
      </c>
      <c r="J125" s="110">
        <v>214.76888888888888</v>
      </c>
    </row>
    <row r="126" spans="1:10" x14ac:dyDescent="0.25">
      <c r="A126" s="79">
        <v>17</v>
      </c>
      <c r="B126" s="91">
        <v>214.35947082970208</v>
      </c>
      <c r="C126" s="82">
        <v>214.03777777777776</v>
      </c>
      <c r="D126" s="81">
        <v>214.79611111111112</v>
      </c>
      <c r="E126" s="81">
        <v>214.3</v>
      </c>
      <c r="F126" s="81">
        <v>214.47499999999999</v>
      </c>
      <c r="G126" s="81">
        <v>214.70000000000002</v>
      </c>
      <c r="H126" s="110">
        <v>215.67166666666668</v>
      </c>
      <c r="I126" s="124">
        <v>215.94055555555556</v>
      </c>
      <c r="J126" s="110">
        <v>215.83277777777778</v>
      </c>
    </row>
    <row r="127" spans="1:10" x14ac:dyDescent="0.25">
      <c r="A127" s="79">
        <v>18</v>
      </c>
      <c r="B127" s="91">
        <v>215.09832035661705</v>
      </c>
      <c r="C127" s="82">
        <v>214.80666666666667</v>
      </c>
      <c r="D127" s="81">
        <v>215.59666666666666</v>
      </c>
      <c r="E127" s="81">
        <v>215.13</v>
      </c>
      <c r="F127" s="81">
        <v>215.34</v>
      </c>
      <c r="G127" s="81">
        <v>215.6</v>
      </c>
      <c r="H127" s="110">
        <v>216.62</v>
      </c>
      <c r="I127" s="124">
        <v>216.94333333333333</v>
      </c>
      <c r="J127" s="110">
        <v>216.89666666666668</v>
      </c>
    </row>
    <row r="128" spans="1:10" x14ac:dyDescent="0.25">
      <c r="A128" s="79">
        <v>19</v>
      </c>
      <c r="B128" s="91">
        <v>215.837169883532</v>
      </c>
      <c r="C128" s="82">
        <v>215.57555555555555</v>
      </c>
      <c r="D128" s="81">
        <v>216.39722222222224</v>
      </c>
      <c r="E128" s="81">
        <v>215.96</v>
      </c>
      <c r="F128" s="81">
        <v>216.20500000000001</v>
      </c>
      <c r="G128" s="81">
        <v>216.5</v>
      </c>
      <c r="H128" s="110">
        <v>217.56833333333333</v>
      </c>
      <c r="I128" s="124">
        <v>217.94611111111112</v>
      </c>
      <c r="J128" s="110">
        <v>217.96055555555554</v>
      </c>
    </row>
    <row r="129" spans="1:10" x14ac:dyDescent="0.25">
      <c r="A129" s="79">
        <v>20</v>
      </c>
      <c r="B129" s="91">
        <v>216.57601941044697</v>
      </c>
      <c r="C129" s="82">
        <v>216.34444444444443</v>
      </c>
      <c r="D129" s="81">
        <v>217.19777777777779</v>
      </c>
      <c r="E129" s="81">
        <v>216.79000000000002</v>
      </c>
      <c r="F129" s="81">
        <v>217.07</v>
      </c>
      <c r="G129" s="81">
        <v>217.4</v>
      </c>
      <c r="H129" s="110">
        <v>218.51666666666668</v>
      </c>
      <c r="I129" s="124">
        <v>218.94888888888889</v>
      </c>
      <c r="J129" s="110">
        <v>219.02444444444444</v>
      </c>
    </row>
    <row r="130" spans="1:10" x14ac:dyDescent="0.25">
      <c r="A130" s="79">
        <v>21</v>
      </c>
      <c r="B130" s="91">
        <v>217.31486893736192</v>
      </c>
      <c r="C130" s="82">
        <v>217.11333333333332</v>
      </c>
      <c r="D130" s="81">
        <v>217.99833333333333</v>
      </c>
      <c r="E130" s="81">
        <v>217.62</v>
      </c>
      <c r="F130" s="81">
        <v>217.935</v>
      </c>
      <c r="G130" s="81">
        <v>218.3</v>
      </c>
      <c r="H130" s="110">
        <v>219.465</v>
      </c>
      <c r="I130" s="124">
        <v>219.95166666666668</v>
      </c>
      <c r="J130" s="110">
        <v>220.08833333333334</v>
      </c>
    </row>
    <row r="131" spans="1:10" x14ac:dyDescent="0.25">
      <c r="A131" s="79">
        <v>22</v>
      </c>
      <c r="B131" s="91">
        <v>218.0537184642769</v>
      </c>
      <c r="C131" s="82">
        <v>217.88222222222223</v>
      </c>
      <c r="D131" s="81">
        <v>218.79888888888888</v>
      </c>
      <c r="E131" s="81">
        <v>218.45000000000002</v>
      </c>
      <c r="F131" s="81">
        <v>218.8</v>
      </c>
      <c r="G131" s="81">
        <v>219.2</v>
      </c>
      <c r="H131" s="110">
        <v>220.41333333333333</v>
      </c>
      <c r="I131" s="124">
        <v>220.95444444444445</v>
      </c>
      <c r="J131" s="110">
        <v>221.15222222222224</v>
      </c>
    </row>
    <row r="132" spans="1:10" x14ac:dyDescent="0.25">
      <c r="A132" s="79">
        <v>23</v>
      </c>
      <c r="B132" s="91">
        <v>218.79256799119185</v>
      </c>
      <c r="C132" s="82">
        <v>218.65111111111111</v>
      </c>
      <c r="D132" s="81">
        <v>219.59944444444446</v>
      </c>
      <c r="E132" s="81">
        <v>219.28</v>
      </c>
      <c r="F132" s="81">
        <v>219.66499999999999</v>
      </c>
      <c r="G132" s="81">
        <v>220.1</v>
      </c>
      <c r="H132" s="110">
        <v>221.36166666666668</v>
      </c>
      <c r="I132" s="124">
        <v>221.95722222222224</v>
      </c>
      <c r="J132" s="110">
        <v>222.2161111111111</v>
      </c>
    </row>
    <row r="133" spans="1:10" x14ac:dyDescent="0.25">
      <c r="A133" s="79">
        <v>24</v>
      </c>
      <c r="B133" s="91">
        <v>219.53141751810682</v>
      </c>
      <c r="C133" s="82">
        <v>219.42</v>
      </c>
      <c r="D133" s="81">
        <v>220.4</v>
      </c>
      <c r="E133" s="81">
        <v>220.11</v>
      </c>
      <c r="F133" s="81">
        <v>220.53</v>
      </c>
      <c r="G133" s="81">
        <v>221</v>
      </c>
      <c r="H133" s="110">
        <v>222.31</v>
      </c>
      <c r="I133" s="124">
        <v>222.96</v>
      </c>
      <c r="J133" s="110">
        <v>223.28</v>
      </c>
    </row>
    <row r="134" spans="1:10" x14ac:dyDescent="0.25">
      <c r="A134" s="79">
        <v>25</v>
      </c>
      <c r="B134" s="91">
        <v>220.27026704502177</v>
      </c>
      <c r="C134" s="82">
        <v>220.18888888888887</v>
      </c>
      <c r="D134" s="81">
        <v>221.20055555555555</v>
      </c>
      <c r="E134" s="81">
        <v>220.94000000000003</v>
      </c>
      <c r="F134" s="81">
        <v>221.39500000000001</v>
      </c>
      <c r="G134" s="81">
        <v>221.9</v>
      </c>
      <c r="H134" s="110">
        <v>223.25833333333333</v>
      </c>
      <c r="I134" s="124">
        <v>223.96277777777777</v>
      </c>
      <c r="J134" s="110">
        <v>224.3438888888889</v>
      </c>
    </row>
    <row r="135" spans="1:10" x14ac:dyDescent="0.25">
      <c r="A135" s="79">
        <v>26</v>
      </c>
      <c r="B135" s="91">
        <v>221.00911657193672</v>
      </c>
      <c r="C135" s="82">
        <v>220.95777777777775</v>
      </c>
      <c r="D135" s="81">
        <v>222.00111111111113</v>
      </c>
      <c r="E135" s="81">
        <v>221.77</v>
      </c>
      <c r="F135" s="81">
        <v>222.26</v>
      </c>
      <c r="G135" s="81">
        <v>222.8</v>
      </c>
      <c r="H135" s="110">
        <v>224.20666666666668</v>
      </c>
      <c r="I135" s="124">
        <v>224.96555555555557</v>
      </c>
      <c r="J135" s="110">
        <v>225.40777777777777</v>
      </c>
    </row>
    <row r="136" spans="1:10" x14ac:dyDescent="0.25">
      <c r="A136" s="79">
        <v>27</v>
      </c>
      <c r="B136" s="91">
        <v>221.74796609885169</v>
      </c>
      <c r="C136" s="82">
        <v>221.72666666666666</v>
      </c>
      <c r="D136" s="81">
        <v>222.80166666666668</v>
      </c>
      <c r="E136" s="81">
        <v>222.60000000000002</v>
      </c>
      <c r="F136" s="81">
        <v>223.125</v>
      </c>
      <c r="G136" s="81">
        <v>223.7</v>
      </c>
      <c r="H136" s="110">
        <v>225.155</v>
      </c>
      <c r="I136" s="124">
        <v>225.96833333333333</v>
      </c>
      <c r="J136" s="110">
        <v>226.47166666666666</v>
      </c>
    </row>
    <row r="137" spans="1:10" x14ac:dyDescent="0.25">
      <c r="A137" s="79">
        <v>28</v>
      </c>
      <c r="B137" s="91">
        <v>222.48681562576664</v>
      </c>
      <c r="C137" s="82">
        <v>222.49555555555554</v>
      </c>
      <c r="D137" s="81">
        <v>223.60222222222222</v>
      </c>
      <c r="E137" s="81">
        <v>223.43</v>
      </c>
      <c r="F137" s="81">
        <v>223.99</v>
      </c>
      <c r="G137" s="81">
        <v>224.6</v>
      </c>
      <c r="H137" s="110">
        <v>226.10333333333332</v>
      </c>
      <c r="I137" s="124">
        <v>226.97111111111113</v>
      </c>
      <c r="J137" s="110">
        <v>227.53555555555556</v>
      </c>
    </row>
    <row r="138" spans="1:10" x14ac:dyDescent="0.25">
      <c r="A138" s="79">
        <v>29</v>
      </c>
      <c r="B138" s="91">
        <v>223.22566515268161</v>
      </c>
      <c r="C138" s="82">
        <v>223.26444444444442</v>
      </c>
      <c r="D138" s="81">
        <v>224.40277777777777</v>
      </c>
      <c r="E138" s="81">
        <v>224.26000000000002</v>
      </c>
      <c r="F138" s="81">
        <v>224.85499999999999</v>
      </c>
      <c r="G138" s="81">
        <v>225.5</v>
      </c>
      <c r="H138" s="110">
        <v>227.05166666666668</v>
      </c>
      <c r="I138" s="124">
        <v>227.97388888888889</v>
      </c>
      <c r="J138" s="110">
        <v>228.59944444444443</v>
      </c>
    </row>
    <row r="139" spans="1:10" x14ac:dyDescent="0.25">
      <c r="A139" s="79">
        <v>30</v>
      </c>
      <c r="B139" s="91">
        <v>223.96451467959656</v>
      </c>
      <c r="C139" s="82">
        <v>224.0333333333333</v>
      </c>
      <c r="D139" s="81">
        <v>225.20333333333335</v>
      </c>
      <c r="E139" s="81">
        <v>225.09000000000003</v>
      </c>
      <c r="F139" s="81">
        <v>225.72</v>
      </c>
      <c r="G139" s="81">
        <v>226.4</v>
      </c>
      <c r="H139" s="110">
        <v>228</v>
      </c>
      <c r="I139" s="124">
        <v>228.97666666666669</v>
      </c>
      <c r="J139" s="110">
        <v>229.66333333333333</v>
      </c>
    </row>
    <row r="140" spans="1:10" x14ac:dyDescent="0.25">
      <c r="A140" s="3"/>
      <c r="B140" s="3"/>
      <c r="C140" s="3"/>
      <c r="D140" s="3"/>
      <c r="E140" s="3"/>
      <c r="F140" s="3"/>
    </row>
    <row r="141" spans="1:10" x14ac:dyDescent="0.25">
      <c r="A141" s="3"/>
      <c r="B141" s="3"/>
      <c r="C141" s="3"/>
      <c r="D141" s="3"/>
      <c r="E141" s="3"/>
      <c r="F141" s="3"/>
    </row>
    <row r="142" spans="1:10" x14ac:dyDescent="0.25">
      <c r="A142" s="3" t="s">
        <v>59</v>
      </c>
      <c r="B142" s="3"/>
      <c r="C142" s="3"/>
      <c r="D142" s="3"/>
      <c r="E142" s="3"/>
      <c r="F142" s="3"/>
    </row>
    <row r="143" spans="1:10" x14ac:dyDescent="0.25">
      <c r="A143" s="77" t="s">
        <v>52</v>
      </c>
      <c r="B143" s="78"/>
      <c r="C143" s="31"/>
      <c r="D143" s="31"/>
      <c r="E143" s="31"/>
      <c r="F143" s="31"/>
    </row>
    <row r="144" spans="1:10" x14ac:dyDescent="0.25">
      <c r="A144" s="28" t="s">
        <v>51</v>
      </c>
      <c r="B144" s="80">
        <v>41912</v>
      </c>
      <c r="C144" s="80">
        <v>42004</v>
      </c>
      <c r="D144" s="80">
        <v>42094</v>
      </c>
      <c r="E144" s="80">
        <v>42185</v>
      </c>
      <c r="F144" s="80">
        <v>42277</v>
      </c>
      <c r="G144" s="80">
        <v>42369</v>
      </c>
      <c r="H144" s="111">
        <v>42460</v>
      </c>
      <c r="I144" s="111">
        <v>42551</v>
      </c>
      <c r="J144" s="111">
        <v>42643</v>
      </c>
    </row>
    <row r="145" spans="1:10" x14ac:dyDescent="0.25">
      <c r="A145" s="79">
        <v>1</v>
      </c>
      <c r="B145" s="92">
        <v>387.54104694351128</v>
      </c>
      <c r="C145" s="93">
        <v>386.56</v>
      </c>
      <c r="D145" s="88">
        <v>387.35</v>
      </c>
      <c r="E145" s="77">
        <v>386.25</v>
      </c>
      <c r="F145" s="77">
        <v>386.4</v>
      </c>
      <c r="G145" s="77">
        <v>386.31</v>
      </c>
      <c r="H145" s="110">
        <v>387.87</v>
      </c>
      <c r="I145" s="124">
        <v>388.14</v>
      </c>
      <c r="J145" s="110">
        <v>386.43</v>
      </c>
    </row>
    <row r="146" spans="1:10" x14ac:dyDescent="0.25">
      <c r="A146" s="79">
        <v>2</v>
      </c>
      <c r="B146" s="92">
        <v>387.54104694351128</v>
      </c>
      <c r="C146" s="93">
        <v>386.56</v>
      </c>
      <c r="D146" s="88">
        <v>387.35</v>
      </c>
      <c r="E146" s="77">
        <v>386.25</v>
      </c>
      <c r="F146" s="77">
        <v>386.4</v>
      </c>
      <c r="G146" s="77">
        <v>386.31</v>
      </c>
      <c r="H146" s="110">
        <v>387.87</v>
      </c>
      <c r="I146" s="124">
        <v>388.14</v>
      </c>
      <c r="J146" s="110">
        <v>386.43</v>
      </c>
    </row>
    <row r="147" spans="1:10" x14ac:dyDescent="0.25">
      <c r="A147" s="79">
        <v>3</v>
      </c>
      <c r="B147" s="92">
        <v>387.54104694351128</v>
      </c>
      <c r="C147" s="93">
        <v>386.56</v>
      </c>
      <c r="D147" s="88">
        <v>387.35</v>
      </c>
      <c r="E147" s="77">
        <v>386.25</v>
      </c>
      <c r="F147" s="77">
        <v>386.4</v>
      </c>
      <c r="G147" s="77">
        <v>386.31</v>
      </c>
      <c r="H147" s="110">
        <v>387.87</v>
      </c>
      <c r="I147" s="124">
        <v>388.14</v>
      </c>
      <c r="J147" s="110">
        <v>386.43</v>
      </c>
    </row>
    <row r="148" spans="1:10" x14ac:dyDescent="0.25">
      <c r="A148" s="79">
        <v>4</v>
      </c>
      <c r="B148" s="92">
        <v>387.54104694351128</v>
      </c>
      <c r="C148" s="93">
        <v>386.56</v>
      </c>
      <c r="D148" s="88">
        <v>387.35</v>
      </c>
      <c r="E148" s="77">
        <v>386.25</v>
      </c>
      <c r="F148" s="77">
        <v>386.4</v>
      </c>
      <c r="G148" s="77">
        <v>386.31</v>
      </c>
      <c r="H148" s="110">
        <v>387.87</v>
      </c>
      <c r="I148" s="124">
        <v>388.14</v>
      </c>
      <c r="J148" s="110">
        <v>386.43</v>
      </c>
    </row>
    <row r="149" spans="1:10" x14ac:dyDescent="0.25">
      <c r="A149" s="79">
        <v>5</v>
      </c>
      <c r="B149" s="92">
        <v>387.54104694351128</v>
      </c>
      <c r="C149" s="93">
        <v>386.56</v>
      </c>
      <c r="D149" s="88">
        <v>387.35</v>
      </c>
      <c r="E149" s="77">
        <v>386.25</v>
      </c>
      <c r="F149" s="77">
        <v>386.4</v>
      </c>
      <c r="G149" s="77">
        <v>386.31</v>
      </c>
      <c r="H149" s="110">
        <v>387.87</v>
      </c>
      <c r="I149" s="124">
        <v>388.14</v>
      </c>
      <c r="J149" s="110">
        <v>386.43</v>
      </c>
    </row>
    <row r="150" spans="1:10" x14ac:dyDescent="0.25">
      <c r="A150" s="79">
        <v>6</v>
      </c>
      <c r="B150" s="92">
        <v>387.54104694351128</v>
      </c>
      <c r="C150" s="93">
        <v>386.56</v>
      </c>
      <c r="D150" s="88">
        <v>387.35</v>
      </c>
      <c r="E150" s="77">
        <v>386.25</v>
      </c>
      <c r="F150" s="77">
        <v>386.4</v>
      </c>
      <c r="G150" s="77">
        <v>386.31</v>
      </c>
      <c r="H150" s="110">
        <v>387.87</v>
      </c>
      <c r="I150" s="124">
        <v>388.14</v>
      </c>
      <c r="J150" s="110">
        <v>386.43</v>
      </c>
    </row>
    <row r="151" spans="1:10" x14ac:dyDescent="0.25">
      <c r="A151" s="79">
        <v>7</v>
      </c>
      <c r="B151" s="92">
        <v>387.54104694351128</v>
      </c>
      <c r="C151" s="93">
        <v>386.56</v>
      </c>
      <c r="D151" s="88">
        <v>387.35</v>
      </c>
      <c r="E151" s="77">
        <v>386.25</v>
      </c>
      <c r="F151" s="77">
        <v>386.4</v>
      </c>
      <c r="G151" s="77">
        <v>386.31</v>
      </c>
      <c r="H151" s="110">
        <v>387.87</v>
      </c>
      <c r="I151" s="124">
        <v>388.14</v>
      </c>
      <c r="J151" s="110">
        <v>386.43</v>
      </c>
    </row>
    <row r="152" spans="1:10" x14ac:dyDescent="0.25">
      <c r="A152" s="79">
        <v>8</v>
      </c>
      <c r="B152" s="92">
        <v>387.54104694351128</v>
      </c>
      <c r="C152" s="93">
        <v>386.56</v>
      </c>
      <c r="D152" s="88">
        <v>387.35</v>
      </c>
      <c r="E152" s="77">
        <v>386.25</v>
      </c>
      <c r="F152" s="77">
        <v>386.4</v>
      </c>
      <c r="G152" s="77">
        <v>386.31</v>
      </c>
      <c r="H152" s="110">
        <v>387.87</v>
      </c>
      <c r="I152" s="124">
        <v>388.14</v>
      </c>
      <c r="J152" s="110">
        <v>386.43</v>
      </c>
    </row>
    <row r="153" spans="1:10" x14ac:dyDescent="0.25">
      <c r="A153" s="79">
        <v>9</v>
      </c>
      <c r="B153" s="92">
        <v>387.54104694351128</v>
      </c>
      <c r="C153" s="93">
        <v>386.56</v>
      </c>
      <c r="D153" s="88">
        <v>387.35</v>
      </c>
      <c r="E153" s="77">
        <v>386.25</v>
      </c>
      <c r="F153" s="77">
        <v>386.4</v>
      </c>
      <c r="G153" s="77">
        <v>386.31</v>
      </c>
      <c r="H153" s="110">
        <v>387.87</v>
      </c>
      <c r="I153" s="124">
        <v>388.14</v>
      </c>
      <c r="J153" s="110">
        <v>386.43</v>
      </c>
    </row>
    <row r="154" spans="1:10" x14ac:dyDescent="0.25">
      <c r="A154" s="79">
        <v>10</v>
      </c>
      <c r="B154" s="92">
        <v>387.54104694351128</v>
      </c>
      <c r="C154" s="93">
        <v>386.56</v>
      </c>
      <c r="D154" s="88">
        <v>387.35</v>
      </c>
      <c r="E154" s="77">
        <v>386.25</v>
      </c>
      <c r="F154" s="77">
        <v>386.4</v>
      </c>
      <c r="G154" s="77">
        <v>386.31</v>
      </c>
      <c r="H154" s="110">
        <v>387.87</v>
      </c>
      <c r="I154" s="124">
        <v>388.14</v>
      </c>
      <c r="J154" s="110">
        <v>386.43</v>
      </c>
    </row>
    <row r="155" spans="1:10" x14ac:dyDescent="0.25">
      <c r="A155" s="79">
        <v>11</v>
      </c>
      <c r="B155" s="92">
        <v>387.54104694351128</v>
      </c>
      <c r="C155" s="93">
        <v>386.56</v>
      </c>
      <c r="D155" s="88">
        <v>387.35</v>
      </c>
      <c r="E155" s="77">
        <v>386.25</v>
      </c>
      <c r="F155" s="77">
        <v>386.4</v>
      </c>
      <c r="G155" s="77">
        <v>386.31</v>
      </c>
      <c r="H155" s="110">
        <v>387.87</v>
      </c>
      <c r="I155" s="124">
        <v>388.14</v>
      </c>
      <c r="J155" s="110">
        <v>386.43</v>
      </c>
    </row>
    <row r="156" spans="1:10" x14ac:dyDescent="0.25">
      <c r="A156" s="79">
        <v>12</v>
      </c>
      <c r="B156" s="92">
        <v>387.54104694351128</v>
      </c>
      <c r="C156" s="93">
        <v>386.56</v>
      </c>
      <c r="D156" s="88">
        <v>387.35</v>
      </c>
      <c r="E156" s="77">
        <v>386.25</v>
      </c>
      <c r="F156" s="77">
        <v>386.4</v>
      </c>
      <c r="G156" s="77">
        <v>386.31</v>
      </c>
      <c r="H156" s="110">
        <v>387.87</v>
      </c>
      <c r="I156" s="124">
        <v>388.14</v>
      </c>
      <c r="J156" s="110">
        <v>386.43</v>
      </c>
    </row>
    <row r="157" spans="1:10" x14ac:dyDescent="0.25">
      <c r="A157" s="79">
        <v>13</v>
      </c>
      <c r="B157" s="92">
        <v>387.54104694351128</v>
      </c>
      <c r="C157" s="93">
        <v>386.56</v>
      </c>
      <c r="D157" s="88">
        <v>387.35</v>
      </c>
      <c r="E157" s="77">
        <v>386.25</v>
      </c>
      <c r="F157" s="77">
        <v>386.4</v>
      </c>
      <c r="G157" s="77">
        <v>386.31</v>
      </c>
      <c r="H157" s="110">
        <v>387.87</v>
      </c>
      <c r="I157" s="124">
        <v>388.14</v>
      </c>
      <c r="J157" s="110">
        <v>386.43</v>
      </c>
    </row>
    <row r="158" spans="1:10" x14ac:dyDescent="0.25">
      <c r="A158" s="79">
        <v>14</v>
      </c>
      <c r="B158" s="92">
        <v>387.54104694351128</v>
      </c>
      <c r="C158" s="93">
        <v>386.56</v>
      </c>
      <c r="D158" s="88">
        <v>387.35</v>
      </c>
      <c r="E158" s="77">
        <v>386.25</v>
      </c>
      <c r="F158" s="77">
        <v>386.4</v>
      </c>
      <c r="G158" s="77">
        <v>386.31</v>
      </c>
      <c r="H158" s="110">
        <v>387.87</v>
      </c>
      <c r="I158" s="124">
        <v>388.14</v>
      </c>
      <c r="J158" s="110">
        <v>386.43</v>
      </c>
    </row>
    <row r="159" spans="1:10" x14ac:dyDescent="0.25">
      <c r="A159" s="79">
        <v>15</v>
      </c>
      <c r="B159" s="92">
        <v>387.54104694351128</v>
      </c>
      <c r="C159" s="93">
        <v>386.56</v>
      </c>
      <c r="D159" s="88">
        <v>387.35</v>
      </c>
      <c r="E159" s="77">
        <v>386.25</v>
      </c>
      <c r="F159" s="77">
        <v>386.4</v>
      </c>
      <c r="G159" s="77">
        <v>386.31</v>
      </c>
      <c r="H159" s="110">
        <v>387.87</v>
      </c>
      <c r="I159" s="124">
        <v>388.14</v>
      </c>
      <c r="J159" s="110">
        <v>386.43</v>
      </c>
    </row>
    <row r="160" spans="1:10" x14ac:dyDescent="0.25">
      <c r="A160" s="79">
        <v>16</v>
      </c>
      <c r="B160" s="92">
        <v>387.54104694351128</v>
      </c>
      <c r="C160" s="93">
        <v>386.56</v>
      </c>
      <c r="D160" s="88">
        <v>387.35</v>
      </c>
      <c r="E160" s="77">
        <v>386.25</v>
      </c>
      <c r="F160" s="77">
        <v>386.4</v>
      </c>
      <c r="G160" s="77">
        <v>386.31</v>
      </c>
      <c r="H160" s="110">
        <v>387.87</v>
      </c>
      <c r="I160" s="124">
        <v>388.14</v>
      </c>
      <c r="J160" s="110">
        <v>386.43</v>
      </c>
    </row>
    <row r="161" spans="1:10" x14ac:dyDescent="0.25">
      <c r="A161" s="79">
        <v>17</v>
      </c>
      <c r="B161" s="92">
        <v>387.54104694351128</v>
      </c>
      <c r="C161" s="93">
        <v>386.56</v>
      </c>
      <c r="D161" s="88">
        <v>387.35</v>
      </c>
      <c r="E161" s="77">
        <v>386.25</v>
      </c>
      <c r="F161" s="77">
        <v>386.4</v>
      </c>
      <c r="G161" s="77">
        <v>386.31</v>
      </c>
      <c r="H161" s="110">
        <v>387.87</v>
      </c>
      <c r="I161" s="124">
        <v>388.14</v>
      </c>
      <c r="J161" s="110">
        <v>386.43</v>
      </c>
    </row>
    <row r="162" spans="1:10" x14ac:dyDescent="0.25">
      <c r="A162" s="79">
        <v>18</v>
      </c>
      <c r="B162" s="92">
        <v>387.54104694351128</v>
      </c>
      <c r="C162" s="93">
        <v>386.56</v>
      </c>
      <c r="D162" s="88">
        <v>387.35</v>
      </c>
      <c r="E162" s="77">
        <v>386.25</v>
      </c>
      <c r="F162" s="77">
        <v>386.4</v>
      </c>
      <c r="G162" s="77">
        <v>386.31</v>
      </c>
      <c r="H162" s="110">
        <v>387.87</v>
      </c>
      <c r="I162" s="124">
        <v>388.14</v>
      </c>
      <c r="J162" s="110">
        <v>386.43</v>
      </c>
    </row>
    <row r="163" spans="1:10" x14ac:dyDescent="0.25">
      <c r="A163" s="79">
        <v>19</v>
      </c>
      <c r="B163" s="92">
        <v>387.54104694351128</v>
      </c>
      <c r="C163" s="93">
        <v>386.56</v>
      </c>
      <c r="D163" s="88">
        <v>387.35</v>
      </c>
      <c r="E163" s="77">
        <v>386.25</v>
      </c>
      <c r="F163" s="77">
        <v>386.4</v>
      </c>
      <c r="G163" s="77">
        <v>386.31</v>
      </c>
      <c r="H163" s="110">
        <v>387.87</v>
      </c>
      <c r="I163" s="124">
        <v>388.14</v>
      </c>
      <c r="J163" s="110">
        <v>386.43</v>
      </c>
    </row>
    <row r="164" spans="1:10" x14ac:dyDescent="0.25">
      <c r="A164" s="79">
        <v>20</v>
      </c>
      <c r="B164" s="92">
        <v>387.54104694351128</v>
      </c>
      <c r="C164" s="93">
        <v>386.56</v>
      </c>
      <c r="D164" s="88">
        <v>387.35</v>
      </c>
      <c r="E164" s="77">
        <v>386.25</v>
      </c>
      <c r="F164" s="77">
        <v>386.4</v>
      </c>
      <c r="G164" s="77">
        <v>386.31</v>
      </c>
      <c r="H164" s="110">
        <v>387.87</v>
      </c>
      <c r="I164" s="124">
        <v>388.14</v>
      </c>
      <c r="J164" s="110">
        <v>386.43</v>
      </c>
    </row>
    <row r="165" spans="1:10" x14ac:dyDescent="0.25">
      <c r="A165" s="79">
        <v>21</v>
      </c>
      <c r="B165" s="92">
        <v>387.54104694351128</v>
      </c>
      <c r="C165" s="93">
        <v>386.56</v>
      </c>
      <c r="D165" s="88">
        <v>387.35</v>
      </c>
      <c r="E165" s="77">
        <v>386.25</v>
      </c>
      <c r="F165" s="77">
        <v>386.4</v>
      </c>
      <c r="G165" s="77">
        <v>386.31</v>
      </c>
      <c r="H165" s="110">
        <v>387.87</v>
      </c>
      <c r="I165" s="124">
        <v>388.14</v>
      </c>
      <c r="J165" s="110">
        <v>386.43</v>
      </c>
    </row>
    <row r="166" spans="1:10" x14ac:dyDescent="0.25">
      <c r="A166" s="79">
        <v>22</v>
      </c>
      <c r="B166" s="92">
        <v>387.54104694351128</v>
      </c>
      <c r="C166" s="93">
        <v>386.56</v>
      </c>
      <c r="D166" s="88">
        <v>387.35</v>
      </c>
      <c r="E166" s="77">
        <v>386.25</v>
      </c>
      <c r="F166" s="77">
        <v>386.4</v>
      </c>
      <c r="G166" s="77">
        <v>386.31</v>
      </c>
      <c r="H166" s="110">
        <v>387.87</v>
      </c>
      <c r="I166" s="124">
        <v>388.14</v>
      </c>
      <c r="J166" s="110">
        <v>386.43</v>
      </c>
    </row>
    <row r="167" spans="1:10" x14ac:dyDescent="0.25">
      <c r="A167" s="79">
        <v>23</v>
      </c>
      <c r="B167" s="92">
        <v>387.54104694351128</v>
      </c>
      <c r="C167" s="93">
        <v>386.56</v>
      </c>
      <c r="D167" s="88">
        <v>387.35</v>
      </c>
      <c r="E167" s="77">
        <v>386.25</v>
      </c>
      <c r="F167" s="77">
        <v>386.4</v>
      </c>
      <c r="G167" s="77">
        <v>386.31</v>
      </c>
      <c r="H167" s="110">
        <v>387.87</v>
      </c>
      <c r="I167" s="124">
        <v>388.14</v>
      </c>
      <c r="J167" s="110">
        <v>386.43</v>
      </c>
    </row>
    <row r="168" spans="1:10" x14ac:dyDescent="0.25">
      <c r="A168" s="79">
        <v>24</v>
      </c>
      <c r="B168" s="92">
        <v>387.54104694351128</v>
      </c>
      <c r="C168" s="93">
        <v>386.56</v>
      </c>
      <c r="D168" s="88">
        <v>387.35</v>
      </c>
      <c r="E168" s="77">
        <v>386.25</v>
      </c>
      <c r="F168" s="77">
        <v>386.4</v>
      </c>
      <c r="G168" s="77">
        <v>386.31</v>
      </c>
      <c r="H168" s="110">
        <v>387.87</v>
      </c>
      <c r="I168" s="124">
        <v>388.14</v>
      </c>
      <c r="J168" s="110">
        <v>386.43</v>
      </c>
    </row>
    <row r="169" spans="1:10" x14ac:dyDescent="0.25">
      <c r="A169" s="79">
        <v>25</v>
      </c>
      <c r="B169" s="92">
        <v>387.54104694351128</v>
      </c>
      <c r="C169" s="93">
        <v>386.56</v>
      </c>
      <c r="D169" s="88">
        <v>387.35</v>
      </c>
      <c r="E169" s="77">
        <v>386.25</v>
      </c>
      <c r="F169" s="77">
        <v>386.4</v>
      </c>
      <c r="G169" s="77">
        <v>386.31</v>
      </c>
      <c r="H169" s="110">
        <v>387.87</v>
      </c>
      <c r="I169" s="124">
        <v>388.14</v>
      </c>
      <c r="J169" s="110">
        <v>386.43</v>
      </c>
    </row>
    <row r="170" spans="1:10" x14ac:dyDescent="0.25">
      <c r="A170" s="79">
        <v>26</v>
      </c>
      <c r="B170" s="92">
        <v>387.54104694351128</v>
      </c>
      <c r="C170" s="93">
        <v>386.56</v>
      </c>
      <c r="D170" s="88">
        <v>387.35</v>
      </c>
      <c r="E170" s="77">
        <v>386.25</v>
      </c>
      <c r="F170" s="77">
        <v>386.4</v>
      </c>
      <c r="G170" s="77">
        <v>386.31</v>
      </c>
      <c r="H170" s="110">
        <v>387.87</v>
      </c>
      <c r="I170" s="124">
        <v>388.14</v>
      </c>
      <c r="J170" s="110">
        <v>386.43</v>
      </c>
    </row>
    <row r="171" spans="1:10" x14ac:dyDescent="0.25">
      <c r="A171" s="79">
        <v>27</v>
      </c>
      <c r="B171" s="92">
        <v>387.54104694351128</v>
      </c>
      <c r="C171" s="93">
        <v>386.56</v>
      </c>
      <c r="D171" s="88">
        <v>387.35</v>
      </c>
      <c r="E171" s="77">
        <v>386.25</v>
      </c>
      <c r="F171" s="77">
        <v>386.4</v>
      </c>
      <c r="G171" s="77">
        <v>386.31</v>
      </c>
      <c r="H171" s="110">
        <v>387.87</v>
      </c>
      <c r="I171" s="124">
        <v>388.14</v>
      </c>
      <c r="J171" s="110">
        <v>386.43</v>
      </c>
    </row>
    <row r="172" spans="1:10" x14ac:dyDescent="0.25">
      <c r="A172" s="79">
        <v>28</v>
      </c>
      <c r="B172" s="92">
        <v>387.54104694351128</v>
      </c>
      <c r="C172" s="93">
        <v>386.56</v>
      </c>
      <c r="D172" s="88">
        <v>387.35</v>
      </c>
      <c r="E172" s="77">
        <v>386.25</v>
      </c>
      <c r="F172" s="77">
        <v>386.4</v>
      </c>
      <c r="G172" s="77">
        <v>386.31</v>
      </c>
      <c r="H172" s="110">
        <v>387.87</v>
      </c>
      <c r="I172" s="124">
        <v>388.14</v>
      </c>
      <c r="J172" s="110">
        <v>386.43</v>
      </c>
    </row>
    <row r="173" spans="1:10" x14ac:dyDescent="0.25">
      <c r="A173" s="79">
        <v>29</v>
      </c>
      <c r="B173" s="92">
        <v>387.54104694351128</v>
      </c>
      <c r="C173" s="93">
        <v>386.56</v>
      </c>
      <c r="D173" s="88">
        <v>387.35</v>
      </c>
      <c r="E173" s="77">
        <v>386.25</v>
      </c>
      <c r="F173" s="77">
        <v>386.4</v>
      </c>
      <c r="G173" s="77">
        <v>386.31</v>
      </c>
      <c r="H173" s="110">
        <v>387.87</v>
      </c>
      <c r="I173" s="124">
        <v>388.14</v>
      </c>
      <c r="J173" s="110">
        <v>386.43</v>
      </c>
    </row>
    <row r="174" spans="1:10" x14ac:dyDescent="0.25">
      <c r="A174" s="79">
        <v>30</v>
      </c>
      <c r="B174" s="92">
        <v>387.54104694351128</v>
      </c>
      <c r="C174" s="93">
        <v>386.56</v>
      </c>
      <c r="D174" s="88">
        <v>387.35</v>
      </c>
      <c r="E174" s="77">
        <v>386.25</v>
      </c>
      <c r="F174" s="77">
        <v>386.4</v>
      </c>
      <c r="G174" s="77">
        <v>386.31</v>
      </c>
      <c r="H174" s="110">
        <v>387.87</v>
      </c>
      <c r="I174" s="124">
        <v>388.14</v>
      </c>
      <c r="J174" s="110">
        <v>386.43</v>
      </c>
    </row>
    <row r="175" spans="1:10" x14ac:dyDescent="0.25">
      <c r="A175" s="3"/>
      <c r="B175" s="3"/>
      <c r="C175" s="3"/>
      <c r="D175" s="3"/>
      <c r="E175" s="3"/>
      <c r="F175" s="3"/>
    </row>
    <row r="176" spans="1:10" x14ac:dyDescent="0.25">
      <c r="A176" s="3"/>
      <c r="B176" s="3"/>
      <c r="C176" s="3"/>
      <c r="D176" s="3"/>
      <c r="E176" s="3"/>
      <c r="F176" s="3"/>
    </row>
    <row r="177" spans="1:10" x14ac:dyDescent="0.25">
      <c r="A177" s="3" t="s">
        <v>60</v>
      </c>
      <c r="B177" s="3"/>
      <c r="C177" s="3"/>
      <c r="D177" s="3"/>
      <c r="E177" s="3"/>
      <c r="F177" s="3"/>
    </row>
    <row r="178" spans="1:10" x14ac:dyDescent="0.25">
      <c r="A178" s="77" t="s">
        <v>52</v>
      </c>
      <c r="B178" s="78"/>
      <c r="C178" s="31"/>
      <c r="D178" s="31"/>
      <c r="E178" s="31"/>
      <c r="F178" s="31"/>
    </row>
    <row r="179" spans="1:10" x14ac:dyDescent="0.25">
      <c r="A179" s="28" t="s">
        <v>51</v>
      </c>
      <c r="B179" s="80">
        <v>41912</v>
      </c>
      <c r="C179" s="80">
        <v>42004</v>
      </c>
      <c r="D179" s="80">
        <v>42094</v>
      </c>
      <c r="E179" s="80">
        <v>42185</v>
      </c>
      <c r="F179" s="80">
        <v>42277</v>
      </c>
      <c r="G179" s="80">
        <v>42369</v>
      </c>
      <c r="H179" s="111">
        <v>42460</v>
      </c>
      <c r="I179" s="111">
        <v>42551</v>
      </c>
      <c r="J179" s="111">
        <v>42643</v>
      </c>
    </row>
    <row r="180" spans="1:10" x14ac:dyDescent="0.25">
      <c r="A180" s="79">
        <v>1</v>
      </c>
      <c r="B180" s="92">
        <v>573.06626240988123</v>
      </c>
      <c r="C180" s="93">
        <v>571.88</v>
      </c>
      <c r="D180" s="88">
        <v>572.91999999999996</v>
      </c>
      <c r="E180" s="77">
        <v>571.23</v>
      </c>
      <c r="F180" s="77">
        <v>570.09</v>
      </c>
      <c r="G180" s="77">
        <v>567.05999999999995</v>
      </c>
      <c r="H180" s="110">
        <v>566.55999999999995</v>
      </c>
      <c r="I180" s="124">
        <v>563.16999999999996</v>
      </c>
      <c r="J180" s="110">
        <v>558.38</v>
      </c>
    </row>
    <row r="181" spans="1:10" x14ac:dyDescent="0.25">
      <c r="A181" s="79">
        <v>2</v>
      </c>
      <c r="B181" s="92">
        <v>573.06626240988123</v>
      </c>
      <c r="C181" s="93">
        <v>571.88</v>
      </c>
      <c r="D181" s="88">
        <v>572.91999999999996</v>
      </c>
      <c r="E181" s="77">
        <v>571.23</v>
      </c>
      <c r="F181" s="77">
        <v>570.09</v>
      </c>
      <c r="G181" s="77">
        <v>567.05999999999995</v>
      </c>
      <c r="H181" s="110">
        <v>566.55999999999995</v>
      </c>
      <c r="I181" s="124">
        <v>563.16999999999996</v>
      </c>
      <c r="J181" s="110">
        <v>558.38</v>
      </c>
    </row>
    <row r="182" spans="1:10" x14ac:dyDescent="0.25">
      <c r="A182" s="79">
        <v>3</v>
      </c>
      <c r="B182" s="92">
        <v>573.06626240988123</v>
      </c>
      <c r="C182" s="93">
        <v>571.88</v>
      </c>
      <c r="D182" s="88">
        <v>572.91999999999996</v>
      </c>
      <c r="E182" s="77">
        <v>571.23</v>
      </c>
      <c r="F182" s="77">
        <v>570.09</v>
      </c>
      <c r="G182" s="77">
        <v>567.05999999999995</v>
      </c>
      <c r="H182" s="110">
        <v>566.55999999999995</v>
      </c>
      <c r="I182" s="124">
        <v>563.16999999999996</v>
      </c>
      <c r="J182" s="110">
        <v>558.38</v>
      </c>
    </row>
    <row r="183" spans="1:10" x14ac:dyDescent="0.25">
      <c r="A183" s="79">
        <v>4</v>
      </c>
      <c r="B183" s="92">
        <v>573.06626240988123</v>
      </c>
      <c r="C183" s="93">
        <v>571.88</v>
      </c>
      <c r="D183" s="88">
        <v>572.91999999999996</v>
      </c>
      <c r="E183" s="77">
        <v>571.23</v>
      </c>
      <c r="F183" s="77">
        <v>570.09</v>
      </c>
      <c r="G183" s="77">
        <v>567.05999999999995</v>
      </c>
      <c r="H183" s="110">
        <v>566.55999999999995</v>
      </c>
      <c r="I183" s="124">
        <v>563.16999999999996</v>
      </c>
      <c r="J183" s="110">
        <v>558.38</v>
      </c>
    </row>
    <row r="184" spans="1:10" x14ac:dyDescent="0.25">
      <c r="A184" s="79">
        <v>5</v>
      </c>
      <c r="B184" s="92">
        <v>573.06626240988123</v>
      </c>
      <c r="C184" s="93">
        <v>571.88</v>
      </c>
      <c r="D184" s="88">
        <v>572.91999999999996</v>
      </c>
      <c r="E184" s="77">
        <v>571.23</v>
      </c>
      <c r="F184" s="77">
        <v>570.09</v>
      </c>
      <c r="G184" s="77">
        <v>567.05999999999995</v>
      </c>
      <c r="H184" s="110">
        <v>566.55999999999995</v>
      </c>
      <c r="I184" s="124">
        <v>563.16999999999996</v>
      </c>
      <c r="J184" s="110">
        <v>558.38</v>
      </c>
    </row>
    <row r="185" spans="1:10" x14ac:dyDescent="0.25">
      <c r="A185" s="79">
        <v>6</v>
      </c>
      <c r="B185" s="92">
        <v>573.06626240988123</v>
      </c>
      <c r="C185" s="93">
        <v>571.88</v>
      </c>
      <c r="D185" s="88">
        <v>572.91999999999996</v>
      </c>
      <c r="E185" s="77">
        <v>571.23</v>
      </c>
      <c r="F185" s="77">
        <v>570.09</v>
      </c>
      <c r="G185" s="77">
        <v>567.05999999999995</v>
      </c>
      <c r="H185" s="110">
        <v>566.55999999999995</v>
      </c>
      <c r="I185" s="124">
        <v>563.16999999999996</v>
      </c>
      <c r="J185" s="110">
        <v>558.38</v>
      </c>
    </row>
    <row r="186" spans="1:10" x14ac:dyDescent="0.25">
      <c r="A186" s="79">
        <v>7</v>
      </c>
      <c r="B186" s="92">
        <v>573.06626240988123</v>
      </c>
      <c r="C186" s="93">
        <v>571.88</v>
      </c>
      <c r="D186" s="88">
        <v>572.91999999999996</v>
      </c>
      <c r="E186" s="77">
        <v>571.23</v>
      </c>
      <c r="F186" s="77">
        <v>570.09</v>
      </c>
      <c r="G186" s="77">
        <v>567.05999999999995</v>
      </c>
      <c r="H186" s="110">
        <v>566.55999999999995</v>
      </c>
      <c r="I186" s="124">
        <v>563.16999999999996</v>
      </c>
      <c r="J186" s="110">
        <v>558.38</v>
      </c>
    </row>
    <row r="187" spans="1:10" x14ac:dyDescent="0.25">
      <c r="A187" s="79">
        <v>8</v>
      </c>
      <c r="B187" s="92">
        <v>573.06626240988123</v>
      </c>
      <c r="C187" s="93">
        <v>571.88</v>
      </c>
      <c r="D187" s="88">
        <v>572.91999999999996</v>
      </c>
      <c r="E187" s="77">
        <v>571.23</v>
      </c>
      <c r="F187" s="77">
        <v>570.09</v>
      </c>
      <c r="G187" s="77">
        <v>567.05999999999995</v>
      </c>
      <c r="H187" s="110">
        <v>566.55999999999995</v>
      </c>
      <c r="I187" s="124">
        <v>563.16999999999996</v>
      </c>
      <c r="J187" s="110">
        <v>558.38</v>
      </c>
    </row>
    <row r="188" spans="1:10" x14ac:dyDescent="0.25">
      <c r="A188" s="79">
        <v>9</v>
      </c>
      <c r="B188" s="92">
        <v>573.06626240988123</v>
      </c>
      <c r="C188" s="93">
        <v>571.88</v>
      </c>
      <c r="D188" s="88">
        <v>572.91999999999996</v>
      </c>
      <c r="E188" s="77">
        <v>571.23</v>
      </c>
      <c r="F188" s="77">
        <v>570.09</v>
      </c>
      <c r="G188" s="77">
        <v>567.05999999999995</v>
      </c>
      <c r="H188" s="110">
        <v>566.55999999999995</v>
      </c>
      <c r="I188" s="124">
        <v>563.16999999999996</v>
      </c>
      <c r="J188" s="110">
        <v>558.38</v>
      </c>
    </row>
    <row r="189" spans="1:10" x14ac:dyDescent="0.25">
      <c r="A189" s="79">
        <v>10</v>
      </c>
      <c r="B189" s="92">
        <v>573.06626240988123</v>
      </c>
      <c r="C189" s="93">
        <v>571.88</v>
      </c>
      <c r="D189" s="88">
        <v>572.91999999999996</v>
      </c>
      <c r="E189" s="77">
        <v>571.23</v>
      </c>
      <c r="F189" s="77">
        <v>570.09</v>
      </c>
      <c r="G189" s="77">
        <v>567.05999999999995</v>
      </c>
      <c r="H189" s="110">
        <v>566.55999999999995</v>
      </c>
      <c r="I189" s="124">
        <v>563.16999999999996</v>
      </c>
      <c r="J189" s="110">
        <v>558.38</v>
      </c>
    </row>
    <row r="190" spans="1:10" x14ac:dyDescent="0.25">
      <c r="A190" s="79">
        <v>11</v>
      </c>
      <c r="B190" s="92">
        <v>573.06626240988123</v>
      </c>
      <c r="C190" s="93">
        <v>571.88</v>
      </c>
      <c r="D190" s="88">
        <v>572.91999999999996</v>
      </c>
      <c r="E190" s="77">
        <v>571.23</v>
      </c>
      <c r="F190" s="77">
        <v>570.09</v>
      </c>
      <c r="G190" s="77">
        <v>567.05999999999995</v>
      </c>
      <c r="H190" s="110">
        <v>566.55999999999995</v>
      </c>
      <c r="I190" s="124">
        <v>563.16999999999996</v>
      </c>
      <c r="J190" s="110">
        <v>558.38</v>
      </c>
    </row>
    <row r="191" spans="1:10" x14ac:dyDescent="0.25">
      <c r="A191" s="79">
        <v>12</v>
      </c>
      <c r="B191" s="92">
        <v>573.06626240988123</v>
      </c>
      <c r="C191" s="93">
        <v>571.88</v>
      </c>
      <c r="D191" s="88">
        <v>572.91999999999996</v>
      </c>
      <c r="E191" s="77">
        <v>571.23</v>
      </c>
      <c r="F191" s="77">
        <v>570.09</v>
      </c>
      <c r="G191" s="77">
        <v>567.05999999999995</v>
      </c>
      <c r="H191" s="110">
        <v>566.55999999999995</v>
      </c>
      <c r="I191" s="124">
        <v>563.16999999999996</v>
      </c>
      <c r="J191" s="110">
        <v>558.38</v>
      </c>
    </row>
    <row r="192" spans="1:10" x14ac:dyDescent="0.25">
      <c r="A192" s="79">
        <v>13</v>
      </c>
      <c r="B192" s="92">
        <v>573.06626240988123</v>
      </c>
      <c r="C192" s="93">
        <v>571.88</v>
      </c>
      <c r="D192" s="88">
        <v>572.91999999999996</v>
      </c>
      <c r="E192" s="77">
        <v>571.23</v>
      </c>
      <c r="F192" s="77">
        <v>570.09</v>
      </c>
      <c r="G192" s="77">
        <v>567.05999999999995</v>
      </c>
      <c r="H192" s="110">
        <v>566.55999999999995</v>
      </c>
      <c r="I192" s="124">
        <v>563.16999999999996</v>
      </c>
      <c r="J192" s="110">
        <v>558.38</v>
      </c>
    </row>
    <row r="193" spans="1:10" x14ac:dyDescent="0.25">
      <c r="A193" s="79">
        <v>14</v>
      </c>
      <c r="B193" s="92">
        <v>573.06626240988123</v>
      </c>
      <c r="C193" s="93">
        <v>571.88</v>
      </c>
      <c r="D193" s="88">
        <v>572.91999999999996</v>
      </c>
      <c r="E193" s="77">
        <v>571.23</v>
      </c>
      <c r="F193" s="77">
        <v>570.09</v>
      </c>
      <c r="G193" s="77">
        <v>567.05999999999995</v>
      </c>
      <c r="H193" s="110">
        <v>566.55999999999995</v>
      </c>
      <c r="I193" s="124">
        <v>563.16999999999996</v>
      </c>
      <c r="J193" s="110">
        <v>558.38</v>
      </c>
    </row>
    <row r="194" spans="1:10" x14ac:dyDescent="0.25">
      <c r="A194" s="79">
        <v>15</v>
      </c>
      <c r="B194" s="92">
        <v>573.06626240988123</v>
      </c>
      <c r="C194" s="93">
        <v>571.88</v>
      </c>
      <c r="D194" s="88">
        <v>572.91999999999996</v>
      </c>
      <c r="E194" s="77">
        <v>571.23</v>
      </c>
      <c r="F194" s="77">
        <v>570.09</v>
      </c>
      <c r="G194" s="77">
        <v>567.05999999999995</v>
      </c>
      <c r="H194" s="110">
        <v>566.55999999999995</v>
      </c>
      <c r="I194" s="124">
        <v>563.16999999999996</v>
      </c>
      <c r="J194" s="110">
        <v>558.38</v>
      </c>
    </row>
    <row r="195" spans="1:10" x14ac:dyDescent="0.25">
      <c r="A195" s="79">
        <v>16</v>
      </c>
      <c r="B195" s="92">
        <v>573.06626240988123</v>
      </c>
      <c r="C195" s="93">
        <v>571.88</v>
      </c>
      <c r="D195" s="88">
        <v>572.91999999999996</v>
      </c>
      <c r="E195" s="77">
        <v>571.23</v>
      </c>
      <c r="F195" s="77">
        <v>570.09</v>
      </c>
      <c r="G195" s="77">
        <v>567.05999999999995</v>
      </c>
      <c r="H195" s="110">
        <v>566.55999999999995</v>
      </c>
      <c r="I195" s="124">
        <v>563.16999999999996</v>
      </c>
      <c r="J195" s="110">
        <v>558.38</v>
      </c>
    </row>
    <row r="196" spans="1:10" x14ac:dyDescent="0.25">
      <c r="A196" s="79">
        <v>17</v>
      </c>
      <c r="B196" s="92">
        <v>573.06626240988123</v>
      </c>
      <c r="C196" s="93">
        <v>571.88</v>
      </c>
      <c r="D196" s="88">
        <v>572.91999999999996</v>
      </c>
      <c r="E196" s="77">
        <v>571.23</v>
      </c>
      <c r="F196" s="77">
        <v>570.09</v>
      </c>
      <c r="G196" s="77">
        <v>567.05999999999995</v>
      </c>
      <c r="H196" s="110">
        <v>566.55999999999995</v>
      </c>
      <c r="I196" s="124">
        <v>563.16999999999996</v>
      </c>
      <c r="J196" s="110">
        <v>558.38</v>
      </c>
    </row>
    <row r="197" spans="1:10" x14ac:dyDescent="0.25">
      <c r="A197" s="79">
        <v>18</v>
      </c>
      <c r="B197" s="92">
        <v>573.06626240988123</v>
      </c>
      <c r="C197" s="93">
        <v>571.88</v>
      </c>
      <c r="D197" s="88">
        <v>572.91999999999996</v>
      </c>
      <c r="E197" s="77">
        <v>571.23</v>
      </c>
      <c r="F197" s="77">
        <v>570.09</v>
      </c>
      <c r="G197" s="77">
        <v>567.05999999999995</v>
      </c>
      <c r="H197" s="110">
        <v>566.55999999999995</v>
      </c>
      <c r="I197" s="124">
        <v>563.16999999999996</v>
      </c>
      <c r="J197" s="110">
        <v>558.38</v>
      </c>
    </row>
    <row r="198" spans="1:10" x14ac:dyDescent="0.25">
      <c r="A198" s="79">
        <v>19</v>
      </c>
      <c r="B198" s="92">
        <v>573.06626240988123</v>
      </c>
      <c r="C198" s="93">
        <v>571.88</v>
      </c>
      <c r="D198" s="88">
        <v>572.91999999999996</v>
      </c>
      <c r="E198" s="77">
        <v>571.23</v>
      </c>
      <c r="F198" s="77">
        <v>570.09</v>
      </c>
      <c r="G198" s="77">
        <v>567.05999999999995</v>
      </c>
      <c r="H198" s="110">
        <v>566.55999999999995</v>
      </c>
      <c r="I198" s="124">
        <v>563.16999999999996</v>
      </c>
      <c r="J198" s="110">
        <v>558.38</v>
      </c>
    </row>
    <row r="199" spans="1:10" x14ac:dyDescent="0.25">
      <c r="A199" s="79">
        <v>20</v>
      </c>
      <c r="B199" s="92">
        <v>573.06626240988123</v>
      </c>
      <c r="C199" s="93">
        <v>571.88</v>
      </c>
      <c r="D199" s="88">
        <v>572.91999999999996</v>
      </c>
      <c r="E199" s="77">
        <v>571.23</v>
      </c>
      <c r="F199" s="77">
        <v>570.09</v>
      </c>
      <c r="G199" s="77">
        <v>567.05999999999995</v>
      </c>
      <c r="H199" s="110">
        <v>566.55999999999995</v>
      </c>
      <c r="I199" s="124">
        <v>563.16999999999996</v>
      </c>
      <c r="J199" s="110">
        <v>558.38</v>
      </c>
    </row>
    <row r="200" spans="1:10" x14ac:dyDescent="0.25">
      <c r="A200" s="79">
        <v>21</v>
      </c>
      <c r="B200" s="92">
        <v>573.06626240988123</v>
      </c>
      <c r="C200" s="93">
        <v>571.88</v>
      </c>
      <c r="D200" s="88">
        <v>572.91999999999996</v>
      </c>
      <c r="E200" s="77">
        <v>571.23</v>
      </c>
      <c r="F200" s="77">
        <v>570.09</v>
      </c>
      <c r="G200" s="77">
        <v>567.05999999999995</v>
      </c>
      <c r="H200" s="110">
        <v>566.55999999999995</v>
      </c>
      <c r="I200" s="124">
        <v>563.16999999999996</v>
      </c>
      <c r="J200" s="110">
        <v>558.38</v>
      </c>
    </row>
    <row r="201" spans="1:10" x14ac:dyDescent="0.25">
      <c r="A201" s="79">
        <v>22</v>
      </c>
      <c r="B201" s="92">
        <v>573.06626240988123</v>
      </c>
      <c r="C201" s="93">
        <v>571.88</v>
      </c>
      <c r="D201" s="88">
        <v>572.91999999999996</v>
      </c>
      <c r="E201" s="77">
        <v>571.23</v>
      </c>
      <c r="F201" s="77">
        <v>570.09</v>
      </c>
      <c r="G201" s="77">
        <v>567.05999999999995</v>
      </c>
      <c r="H201" s="110">
        <v>566.55999999999995</v>
      </c>
      <c r="I201" s="124">
        <v>563.16999999999996</v>
      </c>
      <c r="J201" s="110">
        <v>558.38</v>
      </c>
    </row>
    <row r="202" spans="1:10" x14ac:dyDescent="0.25">
      <c r="A202" s="79">
        <v>23</v>
      </c>
      <c r="B202" s="92">
        <v>573.06626240988123</v>
      </c>
      <c r="C202" s="93">
        <v>571.88</v>
      </c>
      <c r="D202" s="88">
        <v>572.91999999999996</v>
      </c>
      <c r="E202" s="77">
        <v>571.23</v>
      </c>
      <c r="F202" s="77">
        <v>570.09</v>
      </c>
      <c r="G202" s="77">
        <v>567.05999999999995</v>
      </c>
      <c r="H202" s="110">
        <v>566.55999999999995</v>
      </c>
      <c r="I202" s="124">
        <v>563.16999999999996</v>
      </c>
      <c r="J202" s="110">
        <v>558.38</v>
      </c>
    </row>
    <row r="203" spans="1:10" x14ac:dyDescent="0.25">
      <c r="A203" s="79">
        <v>24</v>
      </c>
      <c r="B203" s="92">
        <v>573.06626240988123</v>
      </c>
      <c r="C203" s="93">
        <v>571.88</v>
      </c>
      <c r="D203" s="88">
        <v>572.91999999999996</v>
      </c>
      <c r="E203" s="77">
        <v>571.23</v>
      </c>
      <c r="F203" s="77">
        <v>570.09</v>
      </c>
      <c r="G203" s="77">
        <v>567.05999999999995</v>
      </c>
      <c r="H203" s="110">
        <v>566.55999999999995</v>
      </c>
      <c r="I203" s="124">
        <v>563.16999999999996</v>
      </c>
      <c r="J203" s="110">
        <v>558.38</v>
      </c>
    </row>
    <row r="204" spans="1:10" x14ac:dyDescent="0.25">
      <c r="A204" s="79">
        <v>25</v>
      </c>
      <c r="B204" s="92">
        <v>573.06626240988123</v>
      </c>
      <c r="C204" s="93">
        <v>571.88</v>
      </c>
      <c r="D204" s="88">
        <v>572.91999999999996</v>
      </c>
      <c r="E204" s="77">
        <v>571.23</v>
      </c>
      <c r="F204" s="77">
        <v>570.09</v>
      </c>
      <c r="G204" s="77">
        <v>567.05999999999995</v>
      </c>
      <c r="H204" s="110">
        <v>566.55999999999995</v>
      </c>
      <c r="I204" s="124">
        <v>563.16999999999996</v>
      </c>
      <c r="J204" s="110">
        <v>558.38</v>
      </c>
    </row>
    <row r="205" spans="1:10" x14ac:dyDescent="0.25">
      <c r="A205" s="79">
        <v>26</v>
      </c>
      <c r="B205" s="92">
        <v>573.06626240988123</v>
      </c>
      <c r="C205" s="93">
        <v>571.88</v>
      </c>
      <c r="D205" s="88">
        <v>572.91999999999996</v>
      </c>
      <c r="E205" s="77">
        <v>571.23</v>
      </c>
      <c r="F205" s="77">
        <v>570.09</v>
      </c>
      <c r="G205" s="77">
        <v>567.05999999999995</v>
      </c>
      <c r="H205" s="110">
        <v>566.55999999999995</v>
      </c>
      <c r="I205" s="124">
        <v>563.16999999999996</v>
      </c>
      <c r="J205" s="110">
        <v>558.38</v>
      </c>
    </row>
    <row r="206" spans="1:10" x14ac:dyDescent="0.25">
      <c r="A206" s="79">
        <v>27</v>
      </c>
      <c r="B206" s="92">
        <v>573.06626240988123</v>
      </c>
      <c r="C206" s="93">
        <v>571.88</v>
      </c>
      <c r="D206" s="88">
        <v>572.91999999999996</v>
      </c>
      <c r="E206" s="77">
        <v>571.23</v>
      </c>
      <c r="F206" s="77">
        <v>570.09</v>
      </c>
      <c r="G206" s="77">
        <v>567.05999999999995</v>
      </c>
      <c r="H206" s="110">
        <v>566.55999999999995</v>
      </c>
      <c r="I206" s="124">
        <v>563.16999999999996</v>
      </c>
      <c r="J206" s="110">
        <v>558.38</v>
      </c>
    </row>
    <row r="207" spans="1:10" x14ac:dyDescent="0.25">
      <c r="A207" s="79">
        <v>28</v>
      </c>
      <c r="B207" s="92">
        <v>573.06626240988123</v>
      </c>
      <c r="C207" s="93">
        <v>571.88</v>
      </c>
      <c r="D207" s="88">
        <v>572.91999999999996</v>
      </c>
      <c r="E207" s="77">
        <v>571.23</v>
      </c>
      <c r="F207" s="77">
        <v>570.09</v>
      </c>
      <c r="G207" s="77">
        <v>567.05999999999995</v>
      </c>
      <c r="H207" s="110">
        <v>566.55999999999995</v>
      </c>
      <c r="I207" s="124">
        <v>563.16999999999996</v>
      </c>
      <c r="J207" s="110">
        <v>558.38</v>
      </c>
    </row>
    <row r="208" spans="1:10" x14ac:dyDescent="0.25">
      <c r="A208" s="79">
        <v>29</v>
      </c>
      <c r="B208" s="92">
        <v>573.06626240988123</v>
      </c>
      <c r="C208" s="93">
        <v>571.88</v>
      </c>
      <c r="D208" s="88">
        <v>572.91999999999996</v>
      </c>
      <c r="E208" s="77">
        <v>571.23</v>
      </c>
      <c r="F208" s="77">
        <v>570.09</v>
      </c>
      <c r="G208" s="77">
        <v>567.05999999999995</v>
      </c>
      <c r="H208" s="110">
        <v>566.55999999999995</v>
      </c>
      <c r="I208" s="124">
        <v>563.16999999999996</v>
      </c>
      <c r="J208" s="110">
        <v>558.38</v>
      </c>
    </row>
    <row r="209" spans="1:10" x14ac:dyDescent="0.25">
      <c r="A209" s="79">
        <v>30</v>
      </c>
      <c r="B209" s="92">
        <v>573.06626240988123</v>
      </c>
      <c r="C209" s="93">
        <v>571.88</v>
      </c>
      <c r="D209" s="88">
        <v>572.91999999999996</v>
      </c>
      <c r="E209" s="77">
        <v>571.23</v>
      </c>
      <c r="F209" s="77">
        <v>570.09</v>
      </c>
      <c r="G209" s="77">
        <v>567.05999999999995</v>
      </c>
      <c r="H209" s="110">
        <v>566.55999999999995</v>
      </c>
      <c r="I209" s="124">
        <v>563.16999999999996</v>
      </c>
      <c r="J209" s="110">
        <v>558.38</v>
      </c>
    </row>
    <row r="210" spans="1:10" x14ac:dyDescent="0.25">
      <c r="A210" s="3"/>
      <c r="B210" s="3"/>
      <c r="C210" s="3"/>
      <c r="D210" s="3"/>
      <c r="E210" s="3"/>
      <c r="F210" s="3"/>
    </row>
    <row r="211" spans="1:10" x14ac:dyDescent="0.25">
      <c r="A211" s="3"/>
      <c r="B211" s="3"/>
      <c r="C211" s="3"/>
      <c r="D211" s="3"/>
      <c r="E211" s="3"/>
      <c r="F211" s="3"/>
    </row>
    <row r="212" spans="1:10" x14ac:dyDescent="0.25">
      <c r="A212" s="3" t="s">
        <v>61</v>
      </c>
      <c r="B212" s="3"/>
      <c r="C212" s="3"/>
      <c r="D212" s="3"/>
      <c r="E212" s="3"/>
      <c r="F212" s="3"/>
    </row>
    <row r="213" spans="1:10" x14ac:dyDescent="0.25">
      <c r="A213" s="77" t="s">
        <v>52</v>
      </c>
      <c r="B213" s="78"/>
      <c r="C213" s="31"/>
      <c r="D213" s="31"/>
      <c r="E213" s="31"/>
      <c r="F213" s="31"/>
    </row>
    <row r="214" spans="1:10" x14ac:dyDescent="0.25">
      <c r="A214" s="28" t="s">
        <v>51</v>
      </c>
      <c r="B214" s="80">
        <v>41912</v>
      </c>
      <c r="C214" s="80">
        <v>42004</v>
      </c>
      <c r="D214" s="80">
        <v>42094</v>
      </c>
      <c r="E214" s="80">
        <v>42185</v>
      </c>
      <c r="F214" s="80">
        <v>42277</v>
      </c>
      <c r="G214" s="80">
        <v>42369</v>
      </c>
      <c r="H214" s="111">
        <v>42460</v>
      </c>
      <c r="I214" s="111">
        <v>42551</v>
      </c>
      <c r="J214" s="111">
        <v>42643</v>
      </c>
    </row>
    <row r="215" spans="1:10" x14ac:dyDescent="0.25">
      <c r="A215" s="79">
        <v>1</v>
      </c>
      <c r="B215" s="92">
        <v>1202.4062332041317</v>
      </c>
      <c r="C215" s="93">
        <v>1196.96</v>
      </c>
      <c r="D215" s="88">
        <v>1188.68</v>
      </c>
      <c r="E215" s="77">
        <v>1178.08</v>
      </c>
      <c r="F215" s="77">
        <v>1167.71</v>
      </c>
      <c r="G215" s="77">
        <v>1154.6099999999999</v>
      </c>
      <c r="H215" s="110">
        <v>1148.3399999999999</v>
      </c>
      <c r="I215" s="124">
        <v>1136.52</v>
      </c>
      <c r="J215" s="110">
        <v>1119.5</v>
      </c>
    </row>
    <row r="216" spans="1:10" x14ac:dyDescent="0.25">
      <c r="A216" s="79">
        <v>2</v>
      </c>
      <c r="B216" s="92">
        <v>1202.4062332041317</v>
      </c>
      <c r="C216" s="93">
        <v>1196.96</v>
      </c>
      <c r="D216" s="88">
        <v>1188.68</v>
      </c>
      <c r="E216" s="77">
        <v>1178.08</v>
      </c>
      <c r="F216" s="77">
        <v>1167.71</v>
      </c>
      <c r="G216" s="77">
        <v>1154.6099999999999</v>
      </c>
      <c r="H216" s="110">
        <v>1148.3399999999999</v>
      </c>
      <c r="I216" s="124">
        <v>1136.52</v>
      </c>
      <c r="J216" s="110">
        <v>1119.5</v>
      </c>
    </row>
    <row r="217" spans="1:10" x14ac:dyDescent="0.25">
      <c r="A217" s="79">
        <v>3</v>
      </c>
      <c r="B217" s="92">
        <v>1202.4062332041317</v>
      </c>
      <c r="C217" s="93">
        <v>1196.96</v>
      </c>
      <c r="D217" s="88">
        <v>1188.68</v>
      </c>
      <c r="E217" s="77">
        <v>1178.08</v>
      </c>
      <c r="F217" s="77">
        <v>1167.71</v>
      </c>
      <c r="G217" s="77">
        <v>1154.6099999999999</v>
      </c>
      <c r="H217" s="110">
        <v>1148.3399999999999</v>
      </c>
      <c r="I217" s="124">
        <v>1136.52</v>
      </c>
      <c r="J217" s="110">
        <v>1119.5</v>
      </c>
    </row>
    <row r="218" spans="1:10" x14ac:dyDescent="0.25">
      <c r="A218" s="79">
        <v>4</v>
      </c>
      <c r="B218" s="92">
        <v>1202.4062332041317</v>
      </c>
      <c r="C218" s="93">
        <v>1196.96</v>
      </c>
      <c r="D218" s="88">
        <v>1188.68</v>
      </c>
      <c r="E218" s="77">
        <v>1178.08</v>
      </c>
      <c r="F218" s="77">
        <v>1167.71</v>
      </c>
      <c r="G218" s="77">
        <v>1154.6099999999999</v>
      </c>
      <c r="H218" s="110">
        <v>1148.3399999999999</v>
      </c>
      <c r="I218" s="124">
        <v>1136.52</v>
      </c>
      <c r="J218" s="110">
        <v>1119.5</v>
      </c>
    </row>
    <row r="219" spans="1:10" x14ac:dyDescent="0.25">
      <c r="A219" s="79">
        <v>5</v>
      </c>
      <c r="B219" s="92">
        <v>1202.4062332041317</v>
      </c>
      <c r="C219" s="93">
        <v>1196.96</v>
      </c>
      <c r="D219" s="88">
        <v>1188.68</v>
      </c>
      <c r="E219" s="77">
        <v>1178.08</v>
      </c>
      <c r="F219" s="77">
        <v>1167.71</v>
      </c>
      <c r="G219" s="77">
        <v>1154.6099999999999</v>
      </c>
      <c r="H219" s="110">
        <v>1148.3399999999999</v>
      </c>
      <c r="I219" s="124">
        <v>1136.52</v>
      </c>
      <c r="J219" s="110">
        <v>1119.5</v>
      </c>
    </row>
    <row r="220" spans="1:10" x14ac:dyDescent="0.25">
      <c r="A220" s="79">
        <v>6</v>
      </c>
      <c r="B220" s="92">
        <v>1202.4062332041317</v>
      </c>
      <c r="C220" s="93">
        <v>1196.96</v>
      </c>
      <c r="D220" s="88">
        <v>1188.68</v>
      </c>
      <c r="E220" s="77">
        <v>1178.08</v>
      </c>
      <c r="F220" s="77">
        <v>1167.71</v>
      </c>
      <c r="G220" s="77">
        <v>1154.6099999999999</v>
      </c>
      <c r="H220" s="110">
        <v>1148.3399999999999</v>
      </c>
      <c r="I220" s="124">
        <v>1136.52</v>
      </c>
      <c r="J220" s="110">
        <v>1119.5</v>
      </c>
    </row>
    <row r="221" spans="1:10" x14ac:dyDescent="0.25">
      <c r="A221" s="79">
        <v>7</v>
      </c>
      <c r="B221" s="92">
        <v>1202.4062332041317</v>
      </c>
      <c r="C221" s="93">
        <v>1196.96</v>
      </c>
      <c r="D221" s="88">
        <v>1188.68</v>
      </c>
      <c r="E221" s="77">
        <v>1178.08</v>
      </c>
      <c r="F221" s="77">
        <v>1167.71</v>
      </c>
      <c r="G221" s="77">
        <v>1154.6099999999999</v>
      </c>
      <c r="H221" s="110">
        <v>1148.3399999999999</v>
      </c>
      <c r="I221" s="124">
        <v>1136.52</v>
      </c>
      <c r="J221" s="110">
        <v>1119.5</v>
      </c>
    </row>
    <row r="222" spans="1:10" x14ac:dyDescent="0.25">
      <c r="A222" s="79">
        <v>8</v>
      </c>
      <c r="B222" s="92">
        <v>1202.4062332041317</v>
      </c>
      <c r="C222" s="93">
        <v>1196.96</v>
      </c>
      <c r="D222" s="88">
        <v>1188.68</v>
      </c>
      <c r="E222" s="77">
        <v>1178.08</v>
      </c>
      <c r="F222" s="77">
        <v>1167.71</v>
      </c>
      <c r="G222" s="77">
        <v>1154.6099999999999</v>
      </c>
      <c r="H222" s="110">
        <v>1148.3399999999999</v>
      </c>
      <c r="I222" s="124">
        <v>1136.52</v>
      </c>
      <c r="J222" s="110">
        <v>1119.5</v>
      </c>
    </row>
    <row r="223" spans="1:10" x14ac:dyDescent="0.25">
      <c r="A223" s="79">
        <v>9</v>
      </c>
      <c r="B223" s="92">
        <v>1202.4062332041317</v>
      </c>
      <c r="C223" s="93">
        <v>1196.96</v>
      </c>
      <c r="D223" s="88">
        <v>1188.68</v>
      </c>
      <c r="E223" s="77">
        <v>1178.08</v>
      </c>
      <c r="F223" s="77">
        <v>1167.71</v>
      </c>
      <c r="G223" s="77">
        <v>1154.6099999999999</v>
      </c>
      <c r="H223" s="110">
        <v>1148.3399999999999</v>
      </c>
      <c r="I223" s="124">
        <v>1136.52</v>
      </c>
      <c r="J223" s="110">
        <v>1119.5</v>
      </c>
    </row>
    <row r="224" spans="1:10" x14ac:dyDescent="0.25">
      <c r="A224" s="79">
        <v>10</v>
      </c>
      <c r="B224" s="92">
        <v>1202.4062332041317</v>
      </c>
      <c r="C224" s="93">
        <v>1196.96</v>
      </c>
      <c r="D224" s="88">
        <v>1188.68</v>
      </c>
      <c r="E224" s="77">
        <v>1178.08</v>
      </c>
      <c r="F224" s="77">
        <v>1167.71</v>
      </c>
      <c r="G224" s="77">
        <v>1154.6099999999999</v>
      </c>
      <c r="H224" s="110">
        <v>1148.3399999999999</v>
      </c>
      <c r="I224" s="124">
        <v>1136.52</v>
      </c>
      <c r="J224" s="110">
        <v>1119.5</v>
      </c>
    </row>
    <row r="225" spans="1:10" x14ac:dyDescent="0.25">
      <c r="A225" s="79">
        <v>11</v>
      </c>
      <c r="B225" s="92">
        <v>1202.4062332041317</v>
      </c>
      <c r="C225" s="93">
        <v>1196.96</v>
      </c>
      <c r="D225" s="88">
        <v>1188.68</v>
      </c>
      <c r="E225" s="77">
        <v>1178.08</v>
      </c>
      <c r="F225" s="77">
        <v>1167.71</v>
      </c>
      <c r="G225" s="77">
        <v>1154.6099999999999</v>
      </c>
      <c r="H225" s="110">
        <v>1148.3399999999999</v>
      </c>
      <c r="I225" s="124">
        <v>1136.52</v>
      </c>
      <c r="J225" s="110">
        <v>1119.5</v>
      </c>
    </row>
    <row r="226" spans="1:10" x14ac:dyDescent="0.25">
      <c r="A226" s="79">
        <v>12</v>
      </c>
      <c r="B226" s="92">
        <v>1202.4062332041317</v>
      </c>
      <c r="C226" s="93">
        <v>1196.96</v>
      </c>
      <c r="D226" s="88">
        <v>1188.68</v>
      </c>
      <c r="E226" s="77">
        <v>1178.08</v>
      </c>
      <c r="F226" s="77">
        <v>1167.71</v>
      </c>
      <c r="G226" s="77">
        <v>1154.6099999999999</v>
      </c>
      <c r="H226" s="110">
        <v>1148.3399999999999</v>
      </c>
      <c r="I226" s="124">
        <v>1136.52</v>
      </c>
      <c r="J226" s="110">
        <v>1119.5</v>
      </c>
    </row>
    <row r="227" spans="1:10" x14ac:dyDescent="0.25">
      <c r="A227" s="79">
        <v>13</v>
      </c>
      <c r="B227" s="92">
        <v>1202.4062332041317</v>
      </c>
      <c r="C227" s="93">
        <v>1196.96</v>
      </c>
      <c r="D227" s="88">
        <v>1188.68</v>
      </c>
      <c r="E227" s="77">
        <v>1178.08</v>
      </c>
      <c r="F227" s="77">
        <v>1167.71</v>
      </c>
      <c r="G227" s="77">
        <v>1154.6099999999999</v>
      </c>
      <c r="H227" s="110">
        <v>1148.3399999999999</v>
      </c>
      <c r="I227" s="124">
        <v>1136.52</v>
      </c>
      <c r="J227" s="110">
        <v>1119.5</v>
      </c>
    </row>
    <row r="228" spans="1:10" x14ac:dyDescent="0.25">
      <c r="A228" s="79">
        <v>14</v>
      </c>
      <c r="B228" s="92">
        <v>1202.4062332041317</v>
      </c>
      <c r="C228" s="93">
        <v>1196.96</v>
      </c>
      <c r="D228" s="88">
        <v>1188.68</v>
      </c>
      <c r="E228" s="77">
        <v>1178.08</v>
      </c>
      <c r="F228" s="77">
        <v>1167.71</v>
      </c>
      <c r="G228" s="77">
        <v>1154.6099999999999</v>
      </c>
      <c r="H228" s="110">
        <v>1148.3399999999999</v>
      </c>
      <c r="I228" s="124">
        <v>1136.52</v>
      </c>
      <c r="J228" s="110">
        <v>1119.5</v>
      </c>
    </row>
    <row r="229" spans="1:10" x14ac:dyDescent="0.25">
      <c r="A229" s="79">
        <v>15</v>
      </c>
      <c r="B229" s="92">
        <v>1202.4062332041317</v>
      </c>
      <c r="C229" s="93">
        <v>1196.96</v>
      </c>
      <c r="D229" s="88">
        <v>1188.68</v>
      </c>
      <c r="E229" s="77">
        <v>1178.08</v>
      </c>
      <c r="F229" s="77">
        <v>1167.71</v>
      </c>
      <c r="G229" s="77">
        <v>1154.6099999999999</v>
      </c>
      <c r="H229" s="110">
        <v>1148.3399999999999</v>
      </c>
      <c r="I229" s="124">
        <v>1136.52</v>
      </c>
      <c r="J229" s="110">
        <v>1119.5</v>
      </c>
    </row>
    <row r="230" spans="1:10" x14ac:dyDescent="0.25">
      <c r="A230" s="79">
        <v>16</v>
      </c>
      <c r="B230" s="92">
        <v>1202.4062332041317</v>
      </c>
      <c r="C230" s="93">
        <v>1196.96</v>
      </c>
      <c r="D230" s="88">
        <v>1188.68</v>
      </c>
      <c r="E230" s="77">
        <v>1178.08</v>
      </c>
      <c r="F230" s="77">
        <v>1167.71</v>
      </c>
      <c r="G230" s="77">
        <v>1154.6099999999999</v>
      </c>
      <c r="H230" s="110">
        <v>1148.3399999999999</v>
      </c>
      <c r="I230" s="124">
        <v>1136.52</v>
      </c>
      <c r="J230" s="110">
        <v>1119.5</v>
      </c>
    </row>
    <row r="231" spans="1:10" x14ac:dyDescent="0.25">
      <c r="A231" s="79">
        <v>17</v>
      </c>
      <c r="B231" s="92">
        <v>1202.4062332041317</v>
      </c>
      <c r="C231" s="93">
        <v>1196.96</v>
      </c>
      <c r="D231" s="88">
        <v>1188.68</v>
      </c>
      <c r="E231" s="77">
        <v>1178.08</v>
      </c>
      <c r="F231" s="77">
        <v>1167.71</v>
      </c>
      <c r="G231" s="77">
        <v>1154.6099999999999</v>
      </c>
      <c r="H231" s="110">
        <v>1148.3399999999999</v>
      </c>
      <c r="I231" s="124">
        <v>1136.52</v>
      </c>
      <c r="J231" s="110">
        <v>1119.5</v>
      </c>
    </row>
    <row r="232" spans="1:10" x14ac:dyDescent="0.25">
      <c r="A232" s="79">
        <v>18</v>
      </c>
      <c r="B232" s="92">
        <v>1202.4062332041317</v>
      </c>
      <c r="C232" s="93">
        <v>1196.96</v>
      </c>
      <c r="D232" s="88">
        <v>1188.68</v>
      </c>
      <c r="E232" s="77">
        <v>1178.08</v>
      </c>
      <c r="F232" s="77">
        <v>1167.71</v>
      </c>
      <c r="G232" s="77">
        <v>1154.6099999999999</v>
      </c>
      <c r="H232" s="110">
        <v>1148.3399999999999</v>
      </c>
      <c r="I232" s="124">
        <v>1136.52</v>
      </c>
      <c r="J232" s="110">
        <v>1119.5</v>
      </c>
    </row>
    <row r="233" spans="1:10" x14ac:dyDescent="0.25">
      <c r="A233" s="79">
        <v>19</v>
      </c>
      <c r="B233" s="92">
        <v>1202.4062332041317</v>
      </c>
      <c r="C233" s="93">
        <v>1196.96</v>
      </c>
      <c r="D233" s="88">
        <v>1188.68</v>
      </c>
      <c r="E233" s="77">
        <v>1178.08</v>
      </c>
      <c r="F233" s="77">
        <v>1167.71</v>
      </c>
      <c r="G233" s="77">
        <v>1154.6099999999999</v>
      </c>
      <c r="H233" s="110">
        <v>1148.3399999999999</v>
      </c>
      <c r="I233" s="124">
        <v>1136.52</v>
      </c>
      <c r="J233" s="110">
        <v>1119.5</v>
      </c>
    </row>
    <row r="234" spans="1:10" x14ac:dyDescent="0.25">
      <c r="A234" s="79">
        <v>20</v>
      </c>
      <c r="B234" s="92">
        <v>1202.4062332041317</v>
      </c>
      <c r="C234" s="93">
        <v>1196.96</v>
      </c>
      <c r="D234" s="88">
        <v>1188.68</v>
      </c>
      <c r="E234" s="77">
        <v>1178.08</v>
      </c>
      <c r="F234" s="77">
        <v>1167.71</v>
      </c>
      <c r="G234" s="77">
        <v>1154.6099999999999</v>
      </c>
      <c r="H234" s="110">
        <v>1148.3399999999999</v>
      </c>
      <c r="I234" s="124">
        <v>1136.52</v>
      </c>
      <c r="J234" s="110">
        <v>1119.5</v>
      </c>
    </row>
    <row r="235" spans="1:10" x14ac:dyDescent="0.25">
      <c r="A235" s="79">
        <v>21</v>
      </c>
      <c r="B235" s="92">
        <v>1202.4062332041317</v>
      </c>
      <c r="C235" s="93">
        <v>1196.96</v>
      </c>
      <c r="D235" s="88">
        <v>1188.68</v>
      </c>
      <c r="E235" s="77">
        <v>1178.08</v>
      </c>
      <c r="F235" s="77">
        <v>1167.71</v>
      </c>
      <c r="G235" s="77">
        <v>1154.6099999999999</v>
      </c>
      <c r="H235" s="110">
        <v>1148.3399999999999</v>
      </c>
      <c r="I235" s="124">
        <v>1136.52</v>
      </c>
      <c r="J235" s="110">
        <v>1119.5</v>
      </c>
    </row>
    <row r="236" spans="1:10" x14ac:dyDescent="0.25">
      <c r="A236" s="79">
        <v>22</v>
      </c>
      <c r="B236" s="92">
        <v>1202.4062332041317</v>
      </c>
      <c r="C236" s="93">
        <v>1196.96</v>
      </c>
      <c r="D236" s="88">
        <v>1188.68</v>
      </c>
      <c r="E236" s="77">
        <v>1178.08</v>
      </c>
      <c r="F236" s="77">
        <v>1167.71</v>
      </c>
      <c r="G236" s="77">
        <v>1154.6099999999999</v>
      </c>
      <c r="H236" s="110">
        <v>1148.3399999999999</v>
      </c>
      <c r="I236" s="124">
        <v>1136.52</v>
      </c>
      <c r="J236" s="110">
        <v>1119.5</v>
      </c>
    </row>
    <row r="237" spans="1:10" x14ac:dyDescent="0.25">
      <c r="A237" s="79">
        <v>23</v>
      </c>
      <c r="B237" s="92">
        <v>1202.4062332041317</v>
      </c>
      <c r="C237" s="93">
        <v>1196.96</v>
      </c>
      <c r="D237" s="88">
        <v>1188.68</v>
      </c>
      <c r="E237" s="77">
        <v>1178.08</v>
      </c>
      <c r="F237" s="77">
        <v>1167.71</v>
      </c>
      <c r="G237" s="77">
        <v>1154.6099999999999</v>
      </c>
      <c r="H237" s="110">
        <v>1148.3399999999999</v>
      </c>
      <c r="I237" s="124">
        <v>1136.52</v>
      </c>
      <c r="J237" s="110">
        <v>1119.5</v>
      </c>
    </row>
    <row r="238" spans="1:10" x14ac:dyDescent="0.25">
      <c r="A238" s="79">
        <v>24</v>
      </c>
      <c r="B238" s="92">
        <v>1202.4062332041317</v>
      </c>
      <c r="C238" s="93">
        <v>1196.96</v>
      </c>
      <c r="D238" s="88">
        <v>1188.68</v>
      </c>
      <c r="E238" s="77">
        <v>1178.08</v>
      </c>
      <c r="F238" s="77">
        <v>1167.71</v>
      </c>
      <c r="G238" s="77">
        <v>1154.6099999999999</v>
      </c>
      <c r="H238" s="110">
        <v>1148.3399999999999</v>
      </c>
      <c r="I238" s="124">
        <v>1136.52</v>
      </c>
      <c r="J238" s="110">
        <v>1119.5</v>
      </c>
    </row>
    <row r="239" spans="1:10" x14ac:dyDescent="0.25">
      <c r="A239" s="79">
        <v>25</v>
      </c>
      <c r="B239" s="92">
        <v>1202.4062332041317</v>
      </c>
      <c r="C239" s="93">
        <v>1196.96</v>
      </c>
      <c r="D239" s="88">
        <v>1188.68</v>
      </c>
      <c r="E239" s="77">
        <v>1178.08</v>
      </c>
      <c r="F239" s="77">
        <v>1167.71</v>
      </c>
      <c r="G239" s="77">
        <v>1154.6099999999999</v>
      </c>
      <c r="H239" s="110">
        <v>1148.3399999999999</v>
      </c>
      <c r="I239" s="124">
        <v>1136.52</v>
      </c>
      <c r="J239" s="110">
        <v>1119.5</v>
      </c>
    </row>
    <row r="240" spans="1:10" x14ac:dyDescent="0.25">
      <c r="A240" s="79">
        <v>26</v>
      </c>
      <c r="B240" s="92">
        <v>1202.4062332041317</v>
      </c>
      <c r="C240" s="93">
        <v>1196.96</v>
      </c>
      <c r="D240" s="88">
        <v>1188.68</v>
      </c>
      <c r="E240" s="77">
        <v>1178.08</v>
      </c>
      <c r="F240" s="77">
        <v>1167.71</v>
      </c>
      <c r="G240" s="77">
        <v>1154.6099999999999</v>
      </c>
      <c r="H240" s="110">
        <v>1148.3399999999999</v>
      </c>
      <c r="I240" s="124">
        <v>1136.52</v>
      </c>
      <c r="J240" s="110">
        <v>1119.5</v>
      </c>
    </row>
    <row r="241" spans="1:10" x14ac:dyDescent="0.25">
      <c r="A241" s="79">
        <v>27</v>
      </c>
      <c r="B241" s="92">
        <v>1202.4062332041317</v>
      </c>
      <c r="C241" s="93">
        <v>1196.96</v>
      </c>
      <c r="D241" s="88">
        <v>1188.68</v>
      </c>
      <c r="E241" s="77">
        <v>1178.08</v>
      </c>
      <c r="F241" s="77">
        <v>1167.71</v>
      </c>
      <c r="G241" s="77">
        <v>1154.6099999999999</v>
      </c>
      <c r="H241" s="110">
        <v>1148.3399999999999</v>
      </c>
      <c r="I241" s="124">
        <v>1136.52</v>
      </c>
      <c r="J241" s="110">
        <v>1119.5</v>
      </c>
    </row>
    <row r="242" spans="1:10" x14ac:dyDescent="0.25">
      <c r="A242" s="79">
        <v>28</v>
      </c>
      <c r="B242" s="92">
        <v>1202.4062332041317</v>
      </c>
      <c r="C242" s="93">
        <v>1196.96</v>
      </c>
      <c r="D242" s="88">
        <v>1188.68</v>
      </c>
      <c r="E242" s="77">
        <v>1178.08</v>
      </c>
      <c r="F242" s="77">
        <v>1167.71</v>
      </c>
      <c r="G242" s="77">
        <v>1154.6099999999999</v>
      </c>
      <c r="H242" s="110">
        <v>1148.3399999999999</v>
      </c>
      <c r="I242" s="124">
        <v>1136.52</v>
      </c>
      <c r="J242" s="110">
        <v>1119.5</v>
      </c>
    </row>
    <row r="243" spans="1:10" x14ac:dyDescent="0.25">
      <c r="A243" s="79">
        <v>29</v>
      </c>
      <c r="B243" s="92">
        <v>1202.4062332041317</v>
      </c>
      <c r="C243" s="93">
        <v>1196.96</v>
      </c>
      <c r="D243" s="88">
        <v>1188.68</v>
      </c>
      <c r="E243" s="77">
        <v>1178.08</v>
      </c>
      <c r="F243" s="77">
        <v>1167.71</v>
      </c>
      <c r="G243" s="77">
        <v>1154.6099999999999</v>
      </c>
      <c r="H243" s="110">
        <v>1148.3399999999999</v>
      </c>
      <c r="I243" s="124">
        <v>1136.52</v>
      </c>
      <c r="J243" s="110">
        <v>1119.5</v>
      </c>
    </row>
    <row r="244" spans="1:10" x14ac:dyDescent="0.25">
      <c r="A244" s="79">
        <v>30</v>
      </c>
      <c r="B244" s="92">
        <v>1202.4062332041317</v>
      </c>
      <c r="C244" s="93">
        <v>1196.96</v>
      </c>
      <c r="D244" s="88">
        <v>1188.68</v>
      </c>
      <c r="E244" s="77">
        <v>1178.08</v>
      </c>
      <c r="F244" s="77">
        <v>1167.71</v>
      </c>
      <c r="G244" s="77">
        <v>1154.6099999999999</v>
      </c>
      <c r="H244" s="110">
        <v>1148.3399999999999</v>
      </c>
      <c r="I244" s="124">
        <v>1136.52</v>
      </c>
      <c r="J244" s="110">
        <v>1119.5</v>
      </c>
    </row>
    <row r="245" spans="1:10" x14ac:dyDescent="0.25">
      <c r="A245" s="3"/>
      <c r="B245" s="3"/>
      <c r="C245" s="3"/>
      <c r="D245" s="3"/>
      <c r="E245" s="3"/>
      <c r="F245" s="3"/>
    </row>
    <row r="246" spans="1:10" x14ac:dyDescent="0.25">
      <c r="A246" s="3"/>
      <c r="B246" s="3"/>
      <c r="C246" s="3"/>
      <c r="D246" s="3"/>
      <c r="E246" s="3"/>
      <c r="F246" s="3"/>
    </row>
    <row r="247" spans="1:10" x14ac:dyDescent="0.25">
      <c r="A247" s="3" t="s">
        <v>62</v>
      </c>
      <c r="B247" s="3"/>
      <c r="C247" s="3"/>
      <c r="D247" s="3"/>
      <c r="E247" s="3"/>
      <c r="F247" s="3"/>
    </row>
    <row r="248" spans="1:10" x14ac:dyDescent="0.25">
      <c r="A248" s="77" t="s">
        <v>52</v>
      </c>
      <c r="B248" s="78"/>
      <c r="C248" s="31"/>
      <c r="D248" s="31"/>
      <c r="E248" s="31"/>
      <c r="F248" s="31"/>
    </row>
    <row r="249" spans="1:10" x14ac:dyDescent="0.25">
      <c r="A249" s="28" t="s">
        <v>51</v>
      </c>
      <c r="B249" s="80">
        <v>41912</v>
      </c>
      <c r="C249" s="80">
        <v>42004</v>
      </c>
      <c r="D249" s="80">
        <v>42094</v>
      </c>
      <c r="E249" s="80">
        <v>42185</v>
      </c>
      <c r="F249" s="80">
        <v>42277</v>
      </c>
      <c r="G249" s="80">
        <v>42369</v>
      </c>
      <c r="H249" s="111">
        <v>42460</v>
      </c>
      <c r="I249" s="111">
        <v>42551</v>
      </c>
      <c r="J249" s="111">
        <v>42643</v>
      </c>
    </row>
    <row r="250" spans="1:10" x14ac:dyDescent="0.25">
      <c r="A250" s="79">
        <v>1</v>
      </c>
      <c r="B250" s="92">
        <v>1621.966213733632</v>
      </c>
      <c r="C250" s="93">
        <v>1613.68</v>
      </c>
      <c r="D250" s="88">
        <v>1599.1866666666667</v>
      </c>
      <c r="E250" s="88">
        <v>1582.6466666666665</v>
      </c>
      <c r="F250" s="88">
        <v>1566.1233333333334</v>
      </c>
      <c r="G250" s="88">
        <v>1546.31</v>
      </c>
      <c r="H250" s="110">
        <v>1536.1933333333332</v>
      </c>
      <c r="I250" s="124">
        <v>1518.7533333333333</v>
      </c>
      <c r="J250" s="110">
        <v>1493.58</v>
      </c>
    </row>
    <row r="251" spans="1:10" x14ac:dyDescent="0.25">
      <c r="A251" s="79">
        <v>2</v>
      </c>
      <c r="B251" s="92">
        <v>1621.966213733632</v>
      </c>
      <c r="C251" s="93">
        <v>1613.68</v>
      </c>
      <c r="D251" s="88">
        <v>1599.1866666666667</v>
      </c>
      <c r="E251" s="88">
        <v>1582.6466666666665</v>
      </c>
      <c r="F251" s="88">
        <v>1566.1233333333334</v>
      </c>
      <c r="G251" s="88">
        <v>1546.31</v>
      </c>
      <c r="H251" s="110">
        <v>1536.1933333333332</v>
      </c>
      <c r="I251" s="124">
        <v>1518.7533333333333</v>
      </c>
      <c r="J251" s="110">
        <v>1493.58</v>
      </c>
    </row>
    <row r="252" spans="1:10" x14ac:dyDescent="0.25">
      <c r="A252" s="79">
        <v>3</v>
      </c>
      <c r="B252" s="92">
        <v>1621.966213733632</v>
      </c>
      <c r="C252" s="93">
        <v>1613.68</v>
      </c>
      <c r="D252" s="88">
        <v>1599.1866666666667</v>
      </c>
      <c r="E252" s="88">
        <v>1582.6466666666665</v>
      </c>
      <c r="F252" s="88">
        <v>1566.1233333333334</v>
      </c>
      <c r="G252" s="88">
        <v>1546.31</v>
      </c>
      <c r="H252" s="110">
        <v>1536.1933333333332</v>
      </c>
      <c r="I252" s="124">
        <v>1518.7533333333333</v>
      </c>
      <c r="J252" s="110">
        <v>1493.58</v>
      </c>
    </row>
    <row r="253" spans="1:10" x14ac:dyDescent="0.25">
      <c r="A253" s="79">
        <v>4</v>
      </c>
      <c r="B253" s="92">
        <v>1621.966213733632</v>
      </c>
      <c r="C253" s="93">
        <v>1613.68</v>
      </c>
      <c r="D253" s="88">
        <v>1599.1866666666667</v>
      </c>
      <c r="E253" s="88">
        <v>1582.6466666666665</v>
      </c>
      <c r="F253" s="88">
        <v>1566.1233333333334</v>
      </c>
      <c r="G253" s="88">
        <v>1546.31</v>
      </c>
      <c r="H253" s="110">
        <v>1536.1933333333332</v>
      </c>
      <c r="I253" s="124">
        <v>1518.7533333333333</v>
      </c>
      <c r="J253" s="110">
        <v>1493.58</v>
      </c>
    </row>
    <row r="254" spans="1:10" x14ac:dyDescent="0.25">
      <c r="A254" s="79">
        <v>5</v>
      </c>
      <c r="B254" s="92">
        <v>1621.966213733632</v>
      </c>
      <c r="C254" s="93">
        <v>1613.68</v>
      </c>
      <c r="D254" s="88">
        <v>1599.1866666666667</v>
      </c>
      <c r="E254" s="88">
        <v>1582.6466666666665</v>
      </c>
      <c r="F254" s="88">
        <v>1566.1233333333334</v>
      </c>
      <c r="G254" s="88">
        <v>1546.31</v>
      </c>
      <c r="H254" s="110">
        <v>1536.1933333333332</v>
      </c>
      <c r="I254" s="124">
        <v>1518.7533333333333</v>
      </c>
      <c r="J254" s="110">
        <v>1493.58</v>
      </c>
    </row>
    <row r="255" spans="1:10" x14ac:dyDescent="0.25">
      <c r="A255" s="79">
        <v>6</v>
      </c>
      <c r="B255" s="92">
        <v>1621.966213733632</v>
      </c>
      <c r="C255" s="93">
        <v>1613.68</v>
      </c>
      <c r="D255" s="88">
        <v>1599.1866666666667</v>
      </c>
      <c r="E255" s="88">
        <v>1582.6466666666665</v>
      </c>
      <c r="F255" s="88">
        <v>1566.1233333333334</v>
      </c>
      <c r="G255" s="88">
        <v>1546.31</v>
      </c>
      <c r="H255" s="110">
        <v>1536.1933333333332</v>
      </c>
      <c r="I255" s="124">
        <v>1518.7533333333333</v>
      </c>
      <c r="J255" s="110">
        <v>1493.58</v>
      </c>
    </row>
    <row r="256" spans="1:10" x14ac:dyDescent="0.25">
      <c r="A256" s="79">
        <v>7</v>
      </c>
      <c r="B256" s="92">
        <v>1621.966213733632</v>
      </c>
      <c r="C256" s="93">
        <v>1613.68</v>
      </c>
      <c r="D256" s="88">
        <v>1599.1866666666667</v>
      </c>
      <c r="E256" s="88">
        <v>1582.6466666666665</v>
      </c>
      <c r="F256" s="88">
        <v>1566.1233333333334</v>
      </c>
      <c r="G256" s="88">
        <v>1546.31</v>
      </c>
      <c r="H256" s="110">
        <v>1536.1933333333332</v>
      </c>
      <c r="I256" s="124">
        <v>1518.7533333333333</v>
      </c>
      <c r="J256" s="110">
        <v>1493.58</v>
      </c>
    </row>
    <row r="257" spans="1:10" x14ac:dyDescent="0.25">
      <c r="A257" s="79">
        <v>8</v>
      </c>
      <c r="B257" s="92">
        <v>1621.966213733632</v>
      </c>
      <c r="C257" s="93">
        <v>1613.68</v>
      </c>
      <c r="D257" s="88">
        <v>1599.1866666666667</v>
      </c>
      <c r="E257" s="88">
        <v>1582.6466666666665</v>
      </c>
      <c r="F257" s="88">
        <v>1566.1233333333334</v>
      </c>
      <c r="G257" s="88">
        <v>1546.31</v>
      </c>
      <c r="H257" s="110">
        <v>1536.1933333333332</v>
      </c>
      <c r="I257" s="124">
        <v>1518.7533333333333</v>
      </c>
      <c r="J257" s="110">
        <v>1493.58</v>
      </c>
    </row>
    <row r="258" spans="1:10" x14ac:dyDescent="0.25">
      <c r="A258" s="79">
        <v>9</v>
      </c>
      <c r="B258" s="92">
        <v>1621.966213733632</v>
      </c>
      <c r="C258" s="93">
        <v>1613.68</v>
      </c>
      <c r="D258" s="88">
        <v>1599.1866666666667</v>
      </c>
      <c r="E258" s="88">
        <v>1582.6466666666665</v>
      </c>
      <c r="F258" s="88">
        <v>1566.1233333333334</v>
      </c>
      <c r="G258" s="88">
        <v>1546.31</v>
      </c>
      <c r="H258" s="110">
        <v>1536.1933333333332</v>
      </c>
      <c r="I258" s="124">
        <v>1518.7533333333333</v>
      </c>
      <c r="J258" s="110">
        <v>1493.58</v>
      </c>
    </row>
    <row r="259" spans="1:10" x14ac:dyDescent="0.25">
      <c r="A259" s="79">
        <v>10</v>
      </c>
      <c r="B259" s="92">
        <v>1621.966213733632</v>
      </c>
      <c r="C259" s="93">
        <v>1613.68</v>
      </c>
      <c r="D259" s="88">
        <v>1599.1866666666667</v>
      </c>
      <c r="E259" s="88">
        <v>1582.6466666666665</v>
      </c>
      <c r="F259" s="88">
        <v>1566.1233333333334</v>
      </c>
      <c r="G259" s="88">
        <v>1546.31</v>
      </c>
      <c r="H259" s="110">
        <v>1536.1933333333332</v>
      </c>
      <c r="I259" s="124">
        <v>1518.7533333333333</v>
      </c>
      <c r="J259" s="110">
        <v>1493.58</v>
      </c>
    </row>
    <row r="260" spans="1:10" x14ac:dyDescent="0.25">
      <c r="A260" s="79">
        <v>11</v>
      </c>
      <c r="B260" s="92">
        <v>1621.966213733632</v>
      </c>
      <c r="C260" s="93">
        <v>1613.68</v>
      </c>
      <c r="D260" s="88">
        <v>1599.1866666666667</v>
      </c>
      <c r="E260" s="88">
        <v>1582.6466666666665</v>
      </c>
      <c r="F260" s="88">
        <v>1566.1233333333334</v>
      </c>
      <c r="G260" s="88">
        <v>1546.31</v>
      </c>
      <c r="H260" s="110">
        <v>1536.1933333333332</v>
      </c>
      <c r="I260" s="124">
        <v>1518.7533333333333</v>
      </c>
      <c r="J260" s="110">
        <v>1493.58</v>
      </c>
    </row>
    <row r="261" spans="1:10" x14ac:dyDescent="0.25">
      <c r="A261" s="79">
        <v>12</v>
      </c>
      <c r="B261" s="92">
        <v>1621.966213733632</v>
      </c>
      <c r="C261" s="93">
        <v>1613.68</v>
      </c>
      <c r="D261" s="88">
        <v>1599.1866666666667</v>
      </c>
      <c r="E261" s="88">
        <v>1582.6466666666665</v>
      </c>
      <c r="F261" s="88">
        <v>1566.1233333333334</v>
      </c>
      <c r="G261" s="88">
        <v>1546.31</v>
      </c>
      <c r="H261" s="110">
        <v>1536.1933333333332</v>
      </c>
      <c r="I261" s="124">
        <v>1518.7533333333333</v>
      </c>
      <c r="J261" s="110">
        <v>1493.58</v>
      </c>
    </row>
    <row r="262" spans="1:10" x14ac:dyDescent="0.25">
      <c r="A262" s="79">
        <v>13</v>
      </c>
      <c r="B262" s="92">
        <v>1621.966213733632</v>
      </c>
      <c r="C262" s="93">
        <v>1613.68</v>
      </c>
      <c r="D262" s="88">
        <v>1599.1866666666667</v>
      </c>
      <c r="E262" s="88">
        <v>1582.6466666666665</v>
      </c>
      <c r="F262" s="88">
        <v>1566.1233333333334</v>
      </c>
      <c r="G262" s="88">
        <v>1546.31</v>
      </c>
      <c r="H262" s="110">
        <v>1536.1933333333332</v>
      </c>
      <c r="I262" s="124">
        <v>1518.7533333333333</v>
      </c>
      <c r="J262" s="110">
        <v>1493.58</v>
      </c>
    </row>
    <row r="263" spans="1:10" x14ac:dyDescent="0.25">
      <c r="A263" s="79">
        <v>14</v>
      </c>
      <c r="B263" s="92">
        <v>1621.966213733632</v>
      </c>
      <c r="C263" s="93">
        <v>1613.68</v>
      </c>
      <c r="D263" s="88">
        <v>1599.1866666666667</v>
      </c>
      <c r="E263" s="88">
        <v>1582.6466666666665</v>
      </c>
      <c r="F263" s="88">
        <v>1566.1233333333334</v>
      </c>
      <c r="G263" s="88">
        <v>1546.31</v>
      </c>
      <c r="H263" s="110">
        <v>1536.1933333333332</v>
      </c>
      <c r="I263" s="124">
        <v>1518.7533333333333</v>
      </c>
      <c r="J263" s="110">
        <v>1493.58</v>
      </c>
    </row>
    <row r="264" spans="1:10" x14ac:dyDescent="0.25">
      <c r="A264" s="79">
        <v>15</v>
      </c>
      <c r="B264" s="92">
        <v>1621.966213733632</v>
      </c>
      <c r="C264" s="93">
        <v>1613.68</v>
      </c>
      <c r="D264" s="88">
        <v>1599.1866666666667</v>
      </c>
      <c r="E264" s="88">
        <v>1582.6466666666665</v>
      </c>
      <c r="F264" s="88">
        <v>1566.1233333333334</v>
      </c>
      <c r="G264" s="88">
        <v>1546.31</v>
      </c>
      <c r="H264" s="110">
        <v>1536.1933333333332</v>
      </c>
      <c r="I264" s="124">
        <v>1518.7533333333333</v>
      </c>
      <c r="J264" s="110">
        <v>1493.58</v>
      </c>
    </row>
    <row r="265" spans="1:10" x14ac:dyDescent="0.25">
      <c r="A265" s="79">
        <v>16</v>
      </c>
      <c r="B265" s="92">
        <v>1621.966213733632</v>
      </c>
      <c r="C265" s="93">
        <v>1613.68</v>
      </c>
      <c r="D265" s="88">
        <v>1599.1866666666667</v>
      </c>
      <c r="E265" s="88">
        <v>1582.6466666666665</v>
      </c>
      <c r="F265" s="88">
        <v>1566.1233333333334</v>
      </c>
      <c r="G265" s="88">
        <v>1546.31</v>
      </c>
      <c r="H265" s="110">
        <v>1536.1933333333332</v>
      </c>
      <c r="I265" s="124">
        <v>1518.7533333333333</v>
      </c>
      <c r="J265" s="110">
        <v>1493.58</v>
      </c>
    </row>
    <row r="266" spans="1:10" x14ac:dyDescent="0.25">
      <c r="A266" s="79">
        <v>17</v>
      </c>
      <c r="B266" s="92">
        <v>1621.966213733632</v>
      </c>
      <c r="C266" s="93">
        <v>1613.68</v>
      </c>
      <c r="D266" s="88">
        <v>1599.1866666666667</v>
      </c>
      <c r="E266" s="88">
        <v>1582.6466666666665</v>
      </c>
      <c r="F266" s="88">
        <v>1566.1233333333334</v>
      </c>
      <c r="G266" s="88">
        <v>1546.31</v>
      </c>
      <c r="H266" s="110">
        <v>1536.1933333333332</v>
      </c>
      <c r="I266" s="124">
        <v>1518.7533333333333</v>
      </c>
      <c r="J266" s="110">
        <v>1493.58</v>
      </c>
    </row>
    <row r="267" spans="1:10" x14ac:dyDescent="0.25">
      <c r="A267" s="79">
        <v>18</v>
      </c>
      <c r="B267" s="92">
        <v>1621.966213733632</v>
      </c>
      <c r="C267" s="93">
        <v>1613.68</v>
      </c>
      <c r="D267" s="88">
        <v>1599.1866666666667</v>
      </c>
      <c r="E267" s="88">
        <v>1582.6466666666665</v>
      </c>
      <c r="F267" s="88">
        <v>1566.1233333333334</v>
      </c>
      <c r="G267" s="88">
        <v>1546.31</v>
      </c>
      <c r="H267" s="110">
        <v>1536.1933333333332</v>
      </c>
      <c r="I267" s="124">
        <v>1518.7533333333333</v>
      </c>
      <c r="J267" s="110">
        <v>1493.58</v>
      </c>
    </row>
    <row r="268" spans="1:10" x14ac:dyDescent="0.25">
      <c r="A268" s="79">
        <v>19</v>
      </c>
      <c r="B268" s="92">
        <v>1621.966213733632</v>
      </c>
      <c r="C268" s="93">
        <v>1613.68</v>
      </c>
      <c r="D268" s="88">
        <v>1599.1866666666667</v>
      </c>
      <c r="E268" s="88">
        <v>1582.6466666666665</v>
      </c>
      <c r="F268" s="88">
        <v>1566.1233333333334</v>
      </c>
      <c r="G268" s="88">
        <v>1546.31</v>
      </c>
      <c r="H268" s="110">
        <v>1536.1933333333332</v>
      </c>
      <c r="I268" s="124">
        <v>1518.7533333333333</v>
      </c>
      <c r="J268" s="110">
        <v>1493.58</v>
      </c>
    </row>
    <row r="269" spans="1:10" x14ac:dyDescent="0.25">
      <c r="A269" s="79">
        <v>20</v>
      </c>
      <c r="B269" s="92">
        <v>1621.966213733632</v>
      </c>
      <c r="C269" s="93">
        <v>1613.68</v>
      </c>
      <c r="D269" s="88">
        <v>1599.1866666666667</v>
      </c>
      <c r="E269" s="88">
        <v>1582.6466666666665</v>
      </c>
      <c r="F269" s="88">
        <v>1566.1233333333334</v>
      </c>
      <c r="G269" s="88">
        <v>1546.31</v>
      </c>
      <c r="H269" s="110">
        <v>1536.1933333333332</v>
      </c>
      <c r="I269" s="124">
        <v>1518.7533333333333</v>
      </c>
      <c r="J269" s="110">
        <v>1493.58</v>
      </c>
    </row>
    <row r="270" spans="1:10" x14ac:dyDescent="0.25">
      <c r="A270" s="79">
        <v>21</v>
      </c>
      <c r="B270" s="92">
        <v>1621.966213733632</v>
      </c>
      <c r="C270" s="93">
        <v>1613.68</v>
      </c>
      <c r="D270" s="88">
        <v>1599.1866666666667</v>
      </c>
      <c r="E270" s="88">
        <v>1582.6466666666665</v>
      </c>
      <c r="F270" s="88">
        <v>1566.1233333333334</v>
      </c>
      <c r="G270" s="88">
        <v>1546.31</v>
      </c>
      <c r="H270" s="110">
        <v>1536.1933333333332</v>
      </c>
      <c r="I270" s="124">
        <v>1518.7533333333333</v>
      </c>
      <c r="J270" s="110">
        <v>1493.58</v>
      </c>
    </row>
    <row r="271" spans="1:10" x14ac:dyDescent="0.25">
      <c r="A271" s="79">
        <v>22</v>
      </c>
      <c r="B271" s="92">
        <v>1621.966213733632</v>
      </c>
      <c r="C271" s="93">
        <v>1613.68</v>
      </c>
      <c r="D271" s="88">
        <v>1599.1866666666667</v>
      </c>
      <c r="E271" s="88">
        <v>1582.6466666666665</v>
      </c>
      <c r="F271" s="88">
        <v>1566.1233333333334</v>
      </c>
      <c r="G271" s="88">
        <v>1546.31</v>
      </c>
      <c r="H271" s="110">
        <v>1536.1933333333332</v>
      </c>
      <c r="I271" s="124">
        <v>1518.7533333333333</v>
      </c>
      <c r="J271" s="110">
        <v>1493.58</v>
      </c>
    </row>
    <row r="272" spans="1:10" x14ac:dyDescent="0.25">
      <c r="A272" s="79">
        <v>23</v>
      </c>
      <c r="B272" s="92">
        <v>1621.966213733632</v>
      </c>
      <c r="C272" s="93">
        <v>1613.68</v>
      </c>
      <c r="D272" s="88">
        <v>1599.1866666666667</v>
      </c>
      <c r="E272" s="88">
        <v>1582.6466666666665</v>
      </c>
      <c r="F272" s="88">
        <v>1566.1233333333334</v>
      </c>
      <c r="G272" s="88">
        <v>1546.31</v>
      </c>
      <c r="H272" s="110">
        <v>1536.1933333333332</v>
      </c>
      <c r="I272" s="124">
        <v>1518.7533333333333</v>
      </c>
      <c r="J272" s="110">
        <v>1493.58</v>
      </c>
    </row>
    <row r="273" spans="1:10" x14ac:dyDescent="0.25">
      <c r="A273" s="79">
        <v>24</v>
      </c>
      <c r="B273" s="92">
        <v>1621.966213733632</v>
      </c>
      <c r="C273" s="93">
        <v>1613.68</v>
      </c>
      <c r="D273" s="88">
        <v>1599.1866666666667</v>
      </c>
      <c r="E273" s="88">
        <v>1582.6466666666665</v>
      </c>
      <c r="F273" s="88">
        <v>1566.1233333333334</v>
      </c>
      <c r="G273" s="88">
        <v>1546.31</v>
      </c>
      <c r="H273" s="110">
        <v>1536.1933333333332</v>
      </c>
      <c r="I273" s="124">
        <v>1518.7533333333333</v>
      </c>
      <c r="J273" s="110">
        <v>1493.58</v>
      </c>
    </row>
    <row r="274" spans="1:10" x14ac:dyDescent="0.25">
      <c r="A274" s="79">
        <v>25</v>
      </c>
      <c r="B274" s="92">
        <v>1621.966213733632</v>
      </c>
      <c r="C274" s="93">
        <v>1613.68</v>
      </c>
      <c r="D274" s="88">
        <v>1599.1866666666667</v>
      </c>
      <c r="E274" s="88">
        <v>1582.6466666666665</v>
      </c>
      <c r="F274" s="88">
        <v>1566.1233333333334</v>
      </c>
      <c r="G274" s="88">
        <v>1546.31</v>
      </c>
      <c r="H274" s="110">
        <v>1536.1933333333332</v>
      </c>
      <c r="I274" s="124">
        <v>1518.7533333333333</v>
      </c>
      <c r="J274" s="110">
        <v>1493.58</v>
      </c>
    </row>
    <row r="275" spans="1:10" x14ac:dyDescent="0.25">
      <c r="A275" s="79">
        <v>26</v>
      </c>
      <c r="B275" s="92">
        <v>1621.966213733632</v>
      </c>
      <c r="C275" s="93">
        <v>1613.68</v>
      </c>
      <c r="D275" s="88">
        <v>1599.1866666666667</v>
      </c>
      <c r="E275" s="88">
        <v>1582.6466666666665</v>
      </c>
      <c r="F275" s="88">
        <v>1566.1233333333334</v>
      </c>
      <c r="G275" s="88">
        <v>1546.31</v>
      </c>
      <c r="H275" s="110">
        <v>1536.1933333333332</v>
      </c>
      <c r="I275" s="124">
        <v>1518.7533333333333</v>
      </c>
      <c r="J275" s="110">
        <v>1493.58</v>
      </c>
    </row>
    <row r="276" spans="1:10" x14ac:dyDescent="0.25">
      <c r="A276" s="79">
        <v>27</v>
      </c>
      <c r="B276" s="92">
        <v>1621.966213733632</v>
      </c>
      <c r="C276" s="93">
        <v>1613.68</v>
      </c>
      <c r="D276" s="88">
        <v>1599.1866666666667</v>
      </c>
      <c r="E276" s="88">
        <v>1582.6466666666665</v>
      </c>
      <c r="F276" s="88">
        <v>1566.1233333333334</v>
      </c>
      <c r="G276" s="88">
        <v>1546.31</v>
      </c>
      <c r="H276" s="110">
        <v>1536.1933333333332</v>
      </c>
      <c r="I276" s="124">
        <v>1518.7533333333333</v>
      </c>
      <c r="J276" s="110">
        <v>1493.58</v>
      </c>
    </row>
    <row r="277" spans="1:10" x14ac:dyDescent="0.25">
      <c r="A277" s="79">
        <v>28</v>
      </c>
      <c r="B277" s="92">
        <v>1621.966213733632</v>
      </c>
      <c r="C277" s="93">
        <v>1613.68</v>
      </c>
      <c r="D277" s="88">
        <v>1599.1866666666667</v>
      </c>
      <c r="E277" s="88">
        <v>1582.6466666666665</v>
      </c>
      <c r="F277" s="88">
        <v>1566.1233333333334</v>
      </c>
      <c r="G277" s="88">
        <v>1546.31</v>
      </c>
      <c r="H277" s="110">
        <v>1536.1933333333332</v>
      </c>
      <c r="I277" s="124">
        <v>1518.7533333333333</v>
      </c>
      <c r="J277" s="110">
        <v>1493.58</v>
      </c>
    </row>
    <row r="278" spans="1:10" x14ac:dyDescent="0.25">
      <c r="A278" s="79">
        <v>29</v>
      </c>
      <c r="B278" s="92">
        <v>1621.966213733632</v>
      </c>
      <c r="C278" s="93">
        <v>1613.68</v>
      </c>
      <c r="D278" s="88">
        <v>1599.1866666666667</v>
      </c>
      <c r="E278" s="88">
        <v>1582.6466666666665</v>
      </c>
      <c r="F278" s="88">
        <v>1566.1233333333334</v>
      </c>
      <c r="G278" s="88">
        <v>1546.31</v>
      </c>
      <c r="H278" s="110">
        <v>1536.1933333333332</v>
      </c>
      <c r="I278" s="124">
        <v>1518.7533333333333</v>
      </c>
      <c r="J278" s="110">
        <v>1493.58</v>
      </c>
    </row>
    <row r="279" spans="1:10" x14ac:dyDescent="0.25">
      <c r="A279" s="79">
        <v>30</v>
      </c>
      <c r="B279" s="92">
        <v>1621.966213733632</v>
      </c>
      <c r="C279" s="93">
        <v>1613.68</v>
      </c>
      <c r="D279" s="88">
        <v>1599.1866666666667</v>
      </c>
      <c r="E279" s="88">
        <v>1582.6466666666665</v>
      </c>
      <c r="F279" s="88">
        <v>1566.1233333333334</v>
      </c>
      <c r="G279" s="88">
        <v>1546.31</v>
      </c>
      <c r="H279" s="110">
        <v>1536.1933333333332</v>
      </c>
      <c r="I279" s="124">
        <v>1518.7533333333333</v>
      </c>
      <c r="J279" s="110">
        <v>1493.58</v>
      </c>
    </row>
    <row r="284" spans="1:10" x14ac:dyDescent="0.25">
      <c r="A284" s="75"/>
    </row>
    <row r="285" spans="1:10" x14ac:dyDescent="0.25">
      <c r="A285" s="79"/>
    </row>
    <row r="286" spans="1:10" x14ac:dyDescent="0.25">
      <c r="A286" s="79"/>
    </row>
    <row r="287" spans="1:10" x14ac:dyDescent="0.25">
      <c r="A287" s="79"/>
    </row>
    <row r="288" spans="1:10" x14ac:dyDescent="0.25">
      <c r="A288" s="79"/>
    </row>
    <row r="289" spans="1:1" x14ac:dyDescent="0.25">
      <c r="A289" s="79"/>
    </row>
    <row r="290" spans="1:1" x14ac:dyDescent="0.25">
      <c r="A290" s="79"/>
    </row>
    <row r="291" spans="1:1" x14ac:dyDescent="0.25">
      <c r="A291" s="79"/>
    </row>
    <row r="292" spans="1:1" x14ac:dyDescent="0.25">
      <c r="A292" s="79"/>
    </row>
    <row r="293" spans="1:1" x14ac:dyDescent="0.25">
      <c r="A293" s="79"/>
    </row>
    <row r="294" spans="1:1" x14ac:dyDescent="0.25">
      <c r="A294" s="79"/>
    </row>
    <row r="295" spans="1:1" x14ac:dyDescent="0.25">
      <c r="A295" s="79"/>
    </row>
    <row r="296" spans="1:1" x14ac:dyDescent="0.25">
      <c r="A296" s="79"/>
    </row>
    <row r="297" spans="1:1" x14ac:dyDescent="0.25">
      <c r="A297" s="79"/>
    </row>
    <row r="298" spans="1:1" x14ac:dyDescent="0.25">
      <c r="A298" s="79"/>
    </row>
    <row r="299" spans="1:1" x14ac:dyDescent="0.25">
      <c r="A299" s="79"/>
    </row>
    <row r="300" spans="1:1" x14ac:dyDescent="0.25">
      <c r="A300" s="79"/>
    </row>
    <row r="301" spans="1:1" x14ac:dyDescent="0.25">
      <c r="A301" s="79"/>
    </row>
    <row r="302" spans="1:1" x14ac:dyDescent="0.25">
      <c r="A302" s="79"/>
    </row>
    <row r="303" spans="1:1" x14ac:dyDescent="0.25">
      <c r="A303" s="79"/>
    </row>
    <row r="304" spans="1:1" x14ac:dyDescent="0.25">
      <c r="A304" s="79"/>
    </row>
    <row r="305" spans="1:1" x14ac:dyDescent="0.25">
      <c r="A305" s="79"/>
    </row>
    <row r="306" spans="1:1" x14ac:dyDescent="0.25">
      <c r="A306" s="79"/>
    </row>
    <row r="307" spans="1:1" x14ac:dyDescent="0.25">
      <c r="A307" s="79"/>
    </row>
    <row r="308" spans="1:1" x14ac:dyDescent="0.25">
      <c r="A308" s="79"/>
    </row>
    <row r="309" spans="1:1" x14ac:dyDescent="0.25">
      <c r="A309" s="79"/>
    </row>
    <row r="310" spans="1:1" x14ac:dyDescent="0.25">
      <c r="A310" s="79"/>
    </row>
    <row r="311" spans="1:1" x14ac:dyDescent="0.25">
      <c r="A311" s="79"/>
    </row>
    <row r="312" spans="1:1" x14ac:dyDescent="0.25">
      <c r="A312" s="79"/>
    </row>
    <row r="313" spans="1:1" x14ac:dyDescent="0.25">
      <c r="A313" s="79"/>
    </row>
    <row r="314" spans="1:1" x14ac:dyDescent="0.25">
      <c r="A314" s="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of Contents</vt:lpstr>
      <vt:lpstr>Current Spreads</vt:lpstr>
      <vt:lpstr>Long-Term Spreads</vt:lpstr>
      <vt:lpstr>Swap Spreads</vt:lpstr>
      <vt:lpstr>Treasury Yields</vt:lpstr>
      <vt:lpstr>Treasury Yields by Qtr</vt:lpstr>
      <vt:lpstr>Current Spreads by Qtr</vt:lpstr>
      <vt:lpstr>Change in Cur Spreads by Qtr</vt:lpstr>
      <vt:lpstr>Long Term Spreads by Qtr</vt:lpstr>
      <vt:lpstr>Change in LT Spreads by Qtr</vt:lpstr>
      <vt:lpstr>Swaps by Qtr</vt:lpstr>
      <vt:lpstr>Current Yields by Qtr</vt:lpstr>
      <vt:lpstr>Long Term Yields by Qtr</vt:lpstr>
      <vt:lpstr>Graphs Treasury Yields</vt:lpstr>
      <vt:lpstr>Graphs Current Yields</vt:lpstr>
      <vt:lpstr>Graphs Long Term Yields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Bruning, Larry</dc:creator>
  <cp:lastModifiedBy>Elkins, Rylee</cp:lastModifiedBy>
  <cp:lastPrinted>2016-01-14T00:44:20Z</cp:lastPrinted>
  <dcterms:created xsi:type="dcterms:W3CDTF">2014-12-01T19:51:45Z</dcterms:created>
  <dcterms:modified xsi:type="dcterms:W3CDTF">2019-06-05T13:27:01Z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556742878</vt:i4>
  </property>
  <property fmtid="{D5CDD505-2E9C-101B-9397-08002B2CF9AE}" pid="3" name="_NewReviewCycle">
    <vt:lpwstr/>
  </property>
  <property fmtid="{D5CDD505-2E9C-101B-9397-08002B2CF9AE}" pid="4" name="_EmailSubject">
    <vt:lpwstr>Final Spread Documents</vt:lpwstr>
  </property>
  <property fmtid="{D5CDD505-2E9C-101B-9397-08002B2CF9AE}" pid="5" name="_AuthorEmailDisplayName">
    <vt:lpwstr>Bruning, Larry</vt:lpwstr>
  </property>
  <property fmtid="{D5CDD505-2E9C-101B-9397-08002B2CF9AE}" pid="6" name="_PreviousAdHocReviewCycleID">
    <vt:i4>-1772825294</vt:i4>
  </property>
  <property fmtid="{D5CDD505-2E9C-101B-9397-08002B2CF9AE}" pid="7" name="_AuthorEmail">
    <vt:lpwstr>LBruning@naic.org</vt:lpwstr>
  </property>
  <property fmtid="{D5CDD505-2E9C-101B-9397-08002B2CF9AE}" pid="8" name="_ReviewingToolsShownOnce">
    <vt:lpwstr/>
  </property>
</Properties>
</file>